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1" i="1"/>
  <c r="E28"/>
  <c r="F74"/>
  <c r="G74"/>
  <c r="F75"/>
  <c r="G75"/>
  <c r="E75"/>
  <c r="E74"/>
  <c r="F72"/>
  <c r="G72"/>
  <c r="E72"/>
  <c r="F69"/>
  <c r="G69"/>
  <c r="E69"/>
  <c r="F77"/>
  <c r="G77"/>
  <c r="E77"/>
  <c r="G53" l="1"/>
  <c r="F53"/>
  <c r="E53"/>
  <c r="F39"/>
  <c r="G39"/>
  <c r="E39"/>
  <c r="F79"/>
  <c r="G79"/>
  <c r="E79"/>
  <c r="F70"/>
  <c r="G70"/>
  <c r="E70"/>
  <c r="F78"/>
  <c r="G78"/>
  <c r="E78"/>
  <c r="F76"/>
  <c r="G76"/>
  <c r="E76"/>
  <c r="F73"/>
  <c r="G73"/>
  <c r="E73"/>
  <c r="F71"/>
  <c r="G71"/>
  <c r="E71"/>
  <c r="F68"/>
  <c r="G68"/>
  <c r="E68"/>
  <c r="F173"/>
  <c r="G173"/>
  <c r="E173"/>
  <c r="F167"/>
  <c r="G167"/>
  <c r="E167"/>
  <c r="F162"/>
  <c r="G162"/>
  <c r="E162"/>
  <c r="F157"/>
  <c r="G157"/>
  <c r="E157"/>
  <c r="F152"/>
  <c r="G152"/>
  <c r="E152"/>
  <c r="F147"/>
  <c r="G147"/>
  <c r="E147"/>
  <c r="F144"/>
  <c r="G144"/>
  <c r="E144"/>
  <c r="F138"/>
  <c r="G138"/>
  <c r="E138"/>
  <c r="F135"/>
  <c r="G135"/>
  <c r="E135"/>
  <c r="F129"/>
  <c r="G129"/>
  <c r="E129"/>
  <c r="F122"/>
  <c r="G122"/>
  <c r="E122"/>
  <c r="F117"/>
  <c r="G117"/>
  <c r="E117"/>
  <c r="F115"/>
  <c r="G115"/>
  <c r="E115"/>
  <c r="F113"/>
  <c r="G113"/>
  <c r="E113"/>
  <c r="F108"/>
  <c r="G108"/>
  <c r="E108"/>
  <c r="F105"/>
  <c r="G105"/>
  <c r="E105"/>
  <c r="F102"/>
  <c r="G102"/>
  <c r="E102"/>
  <c r="F99"/>
  <c r="G99"/>
  <c r="E99"/>
  <c r="F91"/>
  <c r="G91"/>
  <c r="E91"/>
  <c r="F87"/>
  <c r="G87"/>
  <c r="E87"/>
  <c r="F81"/>
  <c r="G81"/>
  <c r="E81"/>
  <c r="E33" l="1"/>
  <c r="E80"/>
  <c r="E66"/>
  <c r="G33"/>
  <c r="G111"/>
  <c r="G110" s="1"/>
  <c r="G7" i="2" s="1"/>
  <c r="G97" i="1"/>
  <c r="G80"/>
  <c r="G66"/>
  <c r="F33"/>
  <c r="F111"/>
  <c r="F110" s="1"/>
  <c r="F7" i="2" s="1"/>
  <c r="F97" i="1"/>
  <c r="F80"/>
  <c r="F66"/>
  <c r="E111"/>
  <c r="E110" s="1"/>
  <c r="E7" i="2" s="1"/>
  <c r="E97" i="1"/>
  <c r="F32" l="1"/>
  <c r="E32"/>
  <c r="G32"/>
</calcChain>
</file>

<file path=xl/sharedStrings.xml><?xml version="1.0" encoding="utf-8"?>
<sst xmlns="http://schemas.openxmlformats.org/spreadsheetml/2006/main" count="285" uniqueCount="141">
  <si>
    <t>(наименование должности уполномоченного лица)</t>
  </si>
  <si>
    <t>_____________</t>
  </si>
  <si>
    <t>(подпись)</t>
  </si>
  <si>
    <t>Коды</t>
  </si>
  <si>
    <t>Дата</t>
  </si>
  <si>
    <t>ИНН</t>
  </si>
  <si>
    <t>КПП</t>
  </si>
  <si>
    <t>по ОКЕИ</t>
  </si>
  <si>
    <t xml:space="preserve">Орган, осуществляющий </t>
  </si>
  <si>
    <t>Единица измерения: руб.</t>
  </si>
  <si>
    <t>Раздел 1. Поступления и выплаты</t>
  </si>
  <si>
    <t>Наименование показателя</t>
  </si>
  <si>
    <t>Код строки</t>
  </si>
  <si>
    <t xml:space="preserve">Аналитический код </t>
  </si>
  <si>
    <t>сумма</t>
  </si>
  <si>
    <t>(расшифровка подписи)</t>
  </si>
  <si>
    <t>Остаток средств на начало текущего финансового года</t>
  </si>
  <si>
    <t>Остаток средств на конец текущего финансового года</t>
  </si>
  <si>
    <t>0001</t>
  </si>
  <si>
    <t>0002</t>
  </si>
  <si>
    <t>Доходы, всего:</t>
  </si>
  <si>
    <t>х</t>
  </si>
  <si>
    <t>в том числе:</t>
  </si>
  <si>
    <t xml:space="preserve">в том числе:  </t>
  </si>
  <si>
    <t>доходы от собственности, всего</t>
  </si>
  <si>
    <t>доходы от оказания услуг, работ, компенсации затрат учреждений, всего</t>
  </si>
  <si>
    <t>074.04.0.01 1 01 20590.3.001</t>
  </si>
  <si>
    <t>074.04.0.01 1 02 20590.3.002</t>
  </si>
  <si>
    <t>074.04.0.01 1 02 73080.2.005</t>
  </si>
  <si>
    <t>074.04.0.01 1 03 73080.2.006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</si>
  <si>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</si>
  <si>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</si>
  <si>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</si>
  <si>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</si>
  <si>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074.03.0.01 1 01 73170.2.003</t>
  </si>
  <si>
    <t>в том числе:  аренда помещений</t>
  </si>
  <si>
    <t>доходы от оказания платных услуг (работ) потребителям соответствующих услуг (работ)</t>
  </si>
  <si>
    <t>000.00.0.00 0 00 00000.0.000</t>
  </si>
  <si>
    <t>Код по бюджетной классификации Российской Федерации</t>
  </si>
  <si>
    <t>иные цели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</si>
  <si>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</si>
  <si>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</si>
  <si>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</t>
  </si>
  <si>
    <t>Расходы, всего</t>
  </si>
  <si>
    <t>на выплаты персоналу, всего</t>
  </si>
  <si>
    <t>в том числе:  оплата труда</t>
  </si>
  <si>
    <t>074.04.0.01 1 02 73080.2.905</t>
  </si>
  <si>
    <t>прочие выплаты персоналу, в том числе компенсационного характера</t>
  </si>
  <si>
    <t>начисления на оплату труда</t>
  </si>
  <si>
    <t>уплата налогов, сборов и иных платежей, всего</t>
  </si>
  <si>
    <t>из них: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</si>
  <si>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</si>
  <si>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</si>
  <si>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</si>
  <si>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прочие выплаты (кроме выплат на закупку товаров, работ, услуг)</t>
  </si>
  <si>
    <t>расходы на закупку товаров, работ, услуг, всего</t>
  </si>
  <si>
    <t>прочую закупку товаров, работ и услуг, всего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</si>
  <si>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</si>
  <si>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</si>
  <si>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</si>
  <si>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</si>
  <si>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074.04.0.01 1 02 20590.3.902</t>
  </si>
  <si>
    <t>Прочие расходы, услуги</t>
  </si>
  <si>
    <t>Страхование</t>
  </si>
  <si>
    <t>Увеличение стоимости основных средств,в том числе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</si>
  <si>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</si>
  <si>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</si>
  <si>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074.04.0.01 1 01 20590.3.901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</si>
  <si>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</si>
  <si>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</si>
  <si>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</si>
  <si>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прочих оборотных запасов (материалов)</t>
  </si>
  <si>
    <t>Увеличение стоимости прочих материальных запасов однократного применения</t>
  </si>
  <si>
    <t xml:space="preserve">Прочие выплаты, всего </t>
  </si>
  <si>
    <t xml:space="preserve">
из них: возврат в бюджет средств субсидии</t>
  </si>
  <si>
    <t>Утверждаю:</t>
  </si>
  <si>
    <t>№п/п</t>
  </si>
  <si>
    <t>Год начала закупки</t>
  </si>
  <si>
    <t xml:space="preserve">Раздел 2. Сведения по выплатам на закупки товаров, работ, услуг </t>
  </si>
  <si>
    <t xml:space="preserve">Выплаты на закупку товаров, работ, услуг, всего </t>
  </si>
  <si>
    <t>1.1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</si>
  <si>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223-ФЗ)12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</si>
  <si>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12</t>
  </si>
  <si>
    <t>1.2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</si>
  <si>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</si>
  <si>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13</t>
  </si>
  <si>
    <t>1.4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</si>
  <si>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</si>
  <si>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</si>
  <si>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1.4.1.1</t>
  </si>
  <si>
    <t>1.4.1.2</t>
  </si>
  <si>
    <t>в том числе: в соответствии с Федеральным законом № 44-ФЗ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</si>
  <si>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</si>
  <si>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</si>
  <si>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</si>
  <si>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</si>
  <si>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</si>
  <si>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t xml:space="preserve">за счет субсидий, предоставляемых на осуществление капитальных вложений </t>
  </si>
  <si>
    <t xml:space="preserve">в соответствии с Федеральным законом № 223-ФЗ 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</si>
  <si>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</si>
  <si>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1.4.4</t>
  </si>
  <si>
    <t>за счет средств обязательного медицинского страхования</t>
  </si>
  <si>
    <t>1.4.5</t>
  </si>
  <si>
    <t>1.4.4.1</t>
  </si>
  <si>
    <t>за счет прочих источников финансового обеспечения</t>
  </si>
  <si>
    <t>1.4.5.1</t>
  </si>
  <si>
    <t>1.4.5.2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</si>
  <si>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</si>
  <si>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16</t>
  </si>
  <si>
    <t>2022 год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</si>
  <si>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</si>
  <si>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</si>
  <si>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/Т.А.Гаврилова/</t>
  </si>
  <si>
    <t>Исполнитель</t>
  </si>
  <si>
    <t>/О.В.Богатырева/</t>
  </si>
  <si>
    <t xml:space="preserve">Руководитель учреждения, заведующий        </t>
  </si>
  <si>
    <t>____________</t>
  </si>
  <si>
    <t>Главный бухгалтер</t>
  </si>
  <si>
    <t>СОГЛАСОВАНО</t>
  </si>
  <si>
    <t>Начальник управления образования и молодежной политики</t>
  </si>
  <si>
    <t>(подпись)                                                  (расшифровка подписи)</t>
  </si>
  <si>
    <r>
      <t xml:space="preserve">Учреждение   </t>
    </r>
    <r>
      <rPr>
        <b/>
        <u/>
        <sz val="12"/>
        <color theme="1"/>
        <rFont val="Times New Roman"/>
        <family val="1"/>
        <charset val="204"/>
      </rPr>
      <t>муниципальное автономное дошкольное образовательное учреждение "Карьерский детский сад "Рябинушка"</t>
    </r>
  </si>
  <si>
    <t>/М.В.Пачкова/</t>
  </si>
  <si>
    <t xml:space="preserve">Заведующий мадоу "Карьерский </t>
  </si>
  <si>
    <t>детский сад "Рябинушка"</t>
  </si>
  <si>
    <t>074.04.0.01 1 02 S2090.2.004</t>
  </si>
  <si>
    <t>План финансово-хозяйственной деятельности на 2021 год</t>
  </si>
  <si>
    <t>(на 2021 год и на плановый период 2022 и 2023 годов)</t>
  </si>
  <si>
    <t>11.01.2021г.</t>
  </si>
  <si>
    <t>от 11 января 2021 года</t>
  </si>
  <si>
    <r>
      <t xml:space="preserve">функции и полномочия учредителя </t>
    </r>
    <r>
      <rPr>
        <b/>
        <u/>
        <sz val="12"/>
        <color theme="1"/>
        <rFont val="Times New Roman"/>
        <family val="1"/>
        <charset val="204"/>
      </rPr>
      <t xml:space="preserve">  Управление образования и молодежной политики администрации Вадского муниципального округа</t>
    </r>
  </si>
  <si>
    <t>на 2021 год  текущий финансовый год</t>
  </si>
  <si>
    <t>на 2022 год первый год планового периода</t>
  </si>
  <si>
    <t>на 2023 год второй год планового периода</t>
  </si>
  <si>
    <t>администрации Вадского муниципального округа</t>
  </si>
  <si>
    <r>
      <t xml:space="preserve">__________________                </t>
    </r>
    <r>
      <rPr>
        <u/>
        <sz val="12"/>
        <color theme="1"/>
        <rFont val="Times New Roman"/>
        <family val="1"/>
        <charset val="204"/>
      </rPr>
      <t>/С.В. Тимонина/</t>
    </r>
  </si>
  <si>
    <t>в том числе по году начала закупки:  2021 год</t>
  </si>
  <si>
    <t>2023 год</t>
  </si>
  <si>
    <t>074.03.0.01 1 05 S2180.3.007</t>
  </si>
  <si>
    <t>074.03.0.01 1 05 S2180.2.008</t>
  </si>
  <si>
    <t>13.01.2021г.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</si>
</sst>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0" xfId="0" applyFont="1"/>
    <xf numFmtId="49" fontId="2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2" fontId="2" fillId="0" borderId="1" xfId="0" applyNumberFormat="1" applyFont="1" applyBorder="1"/>
    <xf numFmtId="2" fontId="3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2"/>
  <sheetViews>
    <sheetView topLeftCell="A22" workbookViewId="0">
      <selection activeCell="E152" sqref="E152"/>
    </sheetView>
  </sheetViews>
  <sheetFormatPr defaultRowHeight="15"/>
  <cols>
    <col min="1" max="1" width="62.5703125" customWidth="1"/>
    <col min="2" max="2" width="7.7109375" customWidth="1"/>
    <col min="3" max="3" width="12.7109375" customWidth="1"/>
    <col min="4" max="4" width="12.42578125" customWidth="1"/>
    <col min="5" max="5" width="17.5703125" customWidth="1"/>
    <col min="6" max="6" width="20.7109375" customWidth="1"/>
    <col min="7" max="7" width="19.7109375" customWidth="1"/>
    <col min="8" max="8" width="8.140625" customWidth="1"/>
    <col min="9" max="9" width="13" customWidth="1"/>
    <col min="11" max="11" width="12.42578125" customWidth="1"/>
    <col min="12" max="12" width="12.28515625" customWidth="1"/>
    <col min="13" max="13" width="8.140625" customWidth="1"/>
  </cols>
  <sheetData>
    <row r="1" spans="1:10" ht="15.75">
      <c r="G1" s="1" t="s">
        <v>75</v>
      </c>
    </row>
    <row r="2" spans="1:10" ht="15.75">
      <c r="G2" s="2" t="s">
        <v>123</v>
      </c>
    </row>
    <row r="3" spans="1:10" ht="15.75">
      <c r="G3" s="2" t="s">
        <v>124</v>
      </c>
      <c r="H3" s="2"/>
    </row>
    <row r="4" spans="1:10">
      <c r="G4" s="3" t="s">
        <v>0</v>
      </c>
      <c r="H4" s="3"/>
    </row>
    <row r="5" spans="1:10" ht="15.75">
      <c r="G5" t="s">
        <v>1</v>
      </c>
      <c r="H5" s="2" t="s">
        <v>122</v>
      </c>
    </row>
    <row r="6" spans="1:10">
      <c r="G6" s="4" t="s">
        <v>2</v>
      </c>
      <c r="H6" s="4" t="s">
        <v>15</v>
      </c>
      <c r="J6" s="4"/>
    </row>
    <row r="10" spans="1:10" ht="18.75">
      <c r="B10" s="29" t="s">
        <v>126</v>
      </c>
      <c r="I10" s="6" t="s">
        <v>3</v>
      </c>
    </row>
    <row r="11" spans="1:10" ht="18.75">
      <c r="B11" s="29" t="s">
        <v>127</v>
      </c>
      <c r="H11" t="s">
        <v>4</v>
      </c>
      <c r="I11" s="5" t="s">
        <v>128</v>
      </c>
    </row>
    <row r="12" spans="1:10">
      <c r="I12" s="5"/>
    </row>
    <row r="13" spans="1:10" ht="15.75">
      <c r="C13" s="30" t="s">
        <v>129</v>
      </c>
      <c r="I13" s="5"/>
    </row>
    <row r="14" spans="1:10">
      <c r="I14" s="5"/>
    </row>
    <row r="15" spans="1:10" ht="15.75">
      <c r="A15" s="14" t="s">
        <v>8</v>
      </c>
      <c r="H15" t="s">
        <v>5</v>
      </c>
      <c r="I15" s="5">
        <v>5206001952</v>
      </c>
    </row>
    <row r="16" spans="1:10" ht="15.75">
      <c r="A16" s="14" t="s">
        <v>130</v>
      </c>
      <c r="H16" t="s">
        <v>6</v>
      </c>
      <c r="I16" s="5">
        <v>520601001</v>
      </c>
    </row>
    <row r="17" spans="1:10">
      <c r="H17" t="s">
        <v>7</v>
      </c>
      <c r="I17" s="5"/>
    </row>
    <row r="18" spans="1:10" ht="15.75">
      <c r="A18" s="14" t="s">
        <v>121</v>
      </c>
    </row>
    <row r="21" spans="1:10" ht="15.75">
      <c r="A21" s="14" t="s">
        <v>9</v>
      </c>
    </row>
    <row r="23" spans="1:10" ht="15.75">
      <c r="B23" s="14" t="s">
        <v>10</v>
      </c>
    </row>
    <row r="25" spans="1:10" ht="19.5" customHeight="1">
      <c r="A25" s="33" t="s">
        <v>11</v>
      </c>
      <c r="B25" s="34" t="s">
        <v>12</v>
      </c>
      <c r="C25" s="35" t="s">
        <v>38</v>
      </c>
      <c r="D25" s="36" t="s">
        <v>13</v>
      </c>
      <c r="E25" s="37" t="s">
        <v>14</v>
      </c>
      <c r="F25" s="37"/>
      <c r="G25" s="37"/>
      <c r="H25" s="8"/>
      <c r="I25" s="7"/>
      <c r="J25" s="7"/>
    </row>
    <row r="26" spans="1:10" ht="45" customHeight="1">
      <c r="A26" s="33"/>
      <c r="B26" s="34"/>
      <c r="C26" s="35"/>
      <c r="D26" s="36"/>
      <c r="E26" s="13" t="s">
        <v>131</v>
      </c>
      <c r="F26" s="13" t="s">
        <v>132</v>
      </c>
      <c r="G26" s="13" t="s">
        <v>133</v>
      </c>
      <c r="H26" s="8"/>
    </row>
    <row r="27" spans="1:10">
      <c r="A27" s="12">
        <v>1</v>
      </c>
      <c r="B27" s="12">
        <v>2</v>
      </c>
      <c r="C27" s="12">
        <v>3</v>
      </c>
      <c r="D27" s="12">
        <v>4</v>
      </c>
      <c r="E27" s="12">
        <v>5</v>
      </c>
      <c r="F27" s="12">
        <v>6</v>
      </c>
      <c r="G27" s="12">
        <v>7</v>
      </c>
    </row>
    <row r="28" spans="1:10">
      <c r="A28" s="10" t="s">
        <v>16</v>
      </c>
      <c r="B28" s="15" t="s">
        <v>18</v>
      </c>
      <c r="C28" s="11" t="s">
        <v>21</v>
      </c>
      <c r="D28" s="11" t="s">
        <v>21</v>
      </c>
      <c r="E28" s="10">
        <f>SUM(E29:E31)</f>
        <v>1083902.23</v>
      </c>
      <c r="F28" s="31">
        <v>0</v>
      </c>
      <c r="G28" s="31">
        <v>0</v>
      </c>
    </row>
    <row r="29" spans="1:10">
      <c r="A29" s="18" t="s">
        <v>61</v>
      </c>
      <c r="B29" s="15"/>
      <c r="C29" s="11"/>
      <c r="D29" s="11"/>
      <c r="E29" s="10">
        <v>55881.75</v>
      </c>
      <c r="F29" s="31">
        <v>0</v>
      </c>
      <c r="G29" s="31">
        <v>0</v>
      </c>
    </row>
    <row r="30" spans="1:10">
      <c r="A30" s="18" t="s">
        <v>46</v>
      </c>
      <c r="B30" s="15"/>
      <c r="C30" s="11"/>
      <c r="D30" s="11"/>
      <c r="E30" s="10">
        <v>1026220.48</v>
      </c>
      <c r="F30" s="31">
        <v>0</v>
      </c>
      <c r="G30" s="31">
        <v>0</v>
      </c>
    </row>
    <row r="31" spans="1:10">
      <c r="A31" s="17" t="s">
        <v>37</v>
      </c>
      <c r="B31" s="15"/>
      <c r="C31" s="11"/>
      <c r="D31" s="11"/>
      <c r="E31" s="31">
        <v>1800</v>
      </c>
      <c r="F31" s="31">
        <v>0</v>
      </c>
      <c r="G31" s="31">
        <v>0</v>
      </c>
    </row>
    <row r="32" spans="1:10">
      <c r="A32" s="10" t="s">
        <v>17</v>
      </c>
      <c r="B32" s="15" t="s">
        <v>19</v>
      </c>
      <c r="C32" s="11" t="s">
        <v>21</v>
      </c>
      <c r="D32" s="11" t="s">
        <v>21</v>
      </c>
      <c r="E32" s="31">
        <f>E28+E33-E66</f>
        <v>0</v>
      </c>
      <c r="F32" s="31">
        <f t="shared" ref="F32:G32" si="0">F28+F33-F66</f>
        <v>0</v>
      </c>
      <c r="G32" s="31">
        <f t="shared" si="0"/>
        <v>0</v>
      </c>
    </row>
    <row r="33" spans="1:7">
      <c r="A33" s="16" t="s">
        <v>20</v>
      </c>
      <c r="B33" s="17">
        <v>1000</v>
      </c>
      <c r="C33" s="10"/>
      <c r="D33" s="17">
        <v>100</v>
      </c>
      <c r="E33" s="31">
        <f>E37+E39+E47+E53</f>
        <v>5929351</v>
      </c>
      <c r="F33" s="31">
        <f t="shared" ref="F33:G33" si="1">F37+F39+F47+F53</f>
        <v>5970671</v>
      </c>
      <c r="G33" s="31">
        <f t="shared" si="1"/>
        <v>5877277</v>
      </c>
    </row>
    <row r="34" spans="1:7">
      <c r="A34" s="10" t="s">
        <v>23</v>
      </c>
      <c r="B34" s="17"/>
      <c r="C34" s="10"/>
      <c r="D34" s="10"/>
      <c r="E34" s="31"/>
      <c r="F34" s="10"/>
      <c r="G34" s="10"/>
    </row>
    <row r="35" spans="1:7">
      <c r="A35" s="10" t="s">
        <v>24</v>
      </c>
      <c r="B35" s="17">
        <v>1100</v>
      </c>
      <c r="C35" s="17">
        <v>120</v>
      </c>
      <c r="D35" s="10"/>
      <c r="E35" s="31"/>
      <c r="F35" s="10"/>
      <c r="G35" s="10"/>
    </row>
    <row r="36" spans="1:7">
      <c r="A36" s="10" t="s">
        <v>35</v>
      </c>
      <c r="B36" s="17">
        <v>1110</v>
      </c>
      <c r="C36" s="17"/>
      <c r="D36" s="17"/>
      <c r="E36" s="31"/>
      <c r="F36" s="10"/>
      <c r="G36" s="10"/>
    </row>
    <row r="37" spans="1:7">
      <c r="A37" s="17" t="s">
        <v>37</v>
      </c>
      <c r="B37" s="17"/>
      <c r="C37" s="17">
        <v>120</v>
      </c>
      <c r="D37" s="17">
        <v>121</v>
      </c>
      <c r="E37" s="31">
        <v>32488</v>
      </c>
      <c r="F37" s="31">
        <v>32488</v>
      </c>
      <c r="G37" s="31">
        <v>32488</v>
      </c>
    </row>
    <row r="38" spans="1:7">
      <c r="A38" s="17"/>
      <c r="B38" s="17"/>
      <c r="C38" s="17"/>
      <c r="D38" s="17"/>
      <c r="E38" s="31"/>
      <c r="F38" s="10"/>
      <c r="G38" s="10"/>
    </row>
    <row r="39" spans="1:7" ht="29.25" customHeight="1">
      <c r="A39" s="9" t="s">
        <v>25</v>
      </c>
      <c r="B39" s="17">
        <v>1200</v>
      </c>
      <c r="C39" s="17">
        <v>130</v>
      </c>
      <c r="D39" s="10"/>
      <c r="E39" s="31">
        <f>SUM(E41:E45)</f>
        <v>5578863</v>
      </c>
      <c r="F39" s="31">
        <f t="shared" ref="F39:G39" si="2">SUM(F41:F45)</f>
        <v>5620183</v>
      </c>
      <c r="G39" s="31">
        <f t="shared" si="2"/>
        <v>5526789</v>
      </c>
    </row>
    <row r="40" spans="1:7" ht="17.25" customHeight="1">
      <c r="A40" s="10" t="s">
        <v>23</v>
      </c>
      <c r="B40" s="17"/>
      <c r="C40" s="17"/>
      <c r="D40" s="10"/>
      <c r="E40" s="10"/>
      <c r="F40" s="10"/>
      <c r="G40" s="31"/>
    </row>
    <row r="41" spans="1:7">
      <c r="A41" s="18" t="s">
        <v>26</v>
      </c>
      <c r="B41" s="17">
        <v>1210</v>
      </c>
      <c r="C41" s="17">
        <v>130</v>
      </c>
      <c r="D41" s="10"/>
      <c r="E41" s="31">
        <v>322733</v>
      </c>
      <c r="F41" s="31">
        <v>322733</v>
      </c>
      <c r="G41" s="31">
        <v>322733</v>
      </c>
    </row>
    <row r="42" spans="1:7">
      <c r="A42" s="18" t="s">
        <v>27</v>
      </c>
      <c r="B42" s="17">
        <v>1220</v>
      </c>
      <c r="C42" s="17">
        <v>130</v>
      </c>
      <c r="D42" s="10"/>
      <c r="E42" s="31">
        <v>1952648</v>
      </c>
      <c r="F42" s="31">
        <v>1860435</v>
      </c>
      <c r="G42" s="31">
        <v>1548622</v>
      </c>
    </row>
    <row r="43" spans="1:7">
      <c r="A43" s="18" t="s">
        <v>125</v>
      </c>
      <c r="B43" s="17">
        <v>1230</v>
      </c>
      <c r="C43" s="17">
        <v>130</v>
      </c>
      <c r="D43" s="10"/>
      <c r="E43" s="31">
        <v>159730</v>
      </c>
      <c r="F43" s="31">
        <v>293263</v>
      </c>
      <c r="G43" s="31">
        <v>511682</v>
      </c>
    </row>
    <row r="44" spans="1:7">
      <c r="A44" s="18" t="s">
        <v>28</v>
      </c>
      <c r="B44" s="17">
        <v>1240</v>
      </c>
      <c r="C44" s="17">
        <v>130</v>
      </c>
      <c r="D44" s="10"/>
      <c r="E44" s="31">
        <v>3086802</v>
      </c>
      <c r="F44" s="31">
        <v>3086802</v>
      </c>
      <c r="G44" s="31">
        <v>3086802</v>
      </c>
    </row>
    <row r="45" spans="1:7">
      <c r="A45" s="18" t="s">
        <v>29</v>
      </c>
      <c r="B45" s="17">
        <v>1250</v>
      </c>
      <c r="C45" s="17">
        <v>130</v>
      </c>
      <c r="D45" s="10"/>
      <c r="E45" s="31">
        <v>56950</v>
      </c>
      <c r="F45" s="31">
        <v>56950</v>
      </c>
      <c r="G45" s="31">
        <v>56950</v>
      </c>
    </row>
    <row r="46" spans="1:7" ht="30">
      <c r="A46" s="19" t="s">
        <v>36</v>
      </c>
      <c r="B46" s="17"/>
      <c r="C46" s="17">
        <v>130</v>
      </c>
      <c r="D46" s="10"/>
      <c r="E46" s="10"/>
      <c r="F46" s="10"/>
      <c r="G46" s="31"/>
    </row>
    <row r="47" spans="1:7">
      <c r="A47" s="17" t="s">
        <v>37</v>
      </c>
      <c r="B47" s="17"/>
      <c r="C47" s="17">
        <v>130</v>
      </c>
      <c r="D47" s="17">
        <v>131</v>
      </c>
      <c r="E47" s="31">
        <v>318000</v>
      </c>
      <c r="F47" s="31">
        <v>318000</v>
      </c>
      <c r="G47" s="31">
        <v>318000</v>
      </c>
    </row>
    <row r="48" spans="1:7" ht="30" customHeight="1">
      <c r="A48" s="9" t="s">
        <v>30</v>
      </c>
      <c r="B48" s="17">
        <v>1300</v>
      </c>
      <c r="C48" s="17">
        <v>140</v>
      </c>
      <c r="D48" s="10"/>
      <c r="E48" s="10"/>
      <c r="F48" s="10"/>
      <c r="G48" s="10"/>
    </row>
    <row r="49" spans="1:7">
      <c r="A49" s="10" t="s">
        <v>23</v>
      </c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9" t="s">
        <v>31</v>
      </c>
      <c r="B51" s="17">
        <v>1400</v>
      </c>
      <c r="C51" s="17">
        <v>150</v>
      </c>
      <c r="D51" s="10"/>
      <c r="E51" s="10"/>
      <c r="F51" s="10"/>
      <c r="G51" s="10"/>
    </row>
    <row r="52" spans="1:7">
      <c r="A52" s="10" t="s">
        <v>23</v>
      </c>
      <c r="B52" s="17"/>
      <c r="C52" s="17"/>
      <c r="D52" s="10"/>
      <c r="E52" s="10"/>
      <c r="F52" s="10"/>
      <c r="G52" s="10"/>
    </row>
    <row r="53" spans="1:7">
      <c r="A53" s="10" t="s">
        <v>39</v>
      </c>
      <c r="B53" s="17"/>
      <c r="C53" s="17">
        <v>150</v>
      </c>
      <c r="D53" s="17">
        <v>152</v>
      </c>
      <c r="E53" s="31">
        <f>SUM(E54:E56)</f>
        <v>0</v>
      </c>
      <c r="F53" s="31">
        <f t="shared" ref="F53:G53" si="3">SUM(F54:F56)</f>
        <v>0</v>
      </c>
      <c r="G53" s="31">
        <f t="shared" si="3"/>
        <v>0</v>
      </c>
    </row>
    <row r="54" spans="1:7">
      <c r="A54" s="18" t="s">
        <v>34</v>
      </c>
      <c r="B54" s="17"/>
      <c r="C54" s="17"/>
      <c r="D54" s="17"/>
      <c r="E54" s="31">
        <v>0</v>
      </c>
      <c r="F54" s="31">
        <v>0</v>
      </c>
      <c r="G54" s="31">
        <v>0</v>
      </c>
    </row>
    <row r="55" spans="1:7">
      <c r="A55" s="18" t="s">
        <v>138</v>
      </c>
      <c r="B55" s="17"/>
      <c r="C55" s="17"/>
      <c r="D55" s="10"/>
      <c r="E55" s="31">
        <v>0</v>
      </c>
      <c r="F55" s="31">
        <v>0</v>
      </c>
      <c r="G55" s="31">
        <v>0</v>
      </c>
    </row>
    <row r="56" spans="1:7">
      <c r="A56" s="18" t="s">
        <v>139</v>
      </c>
      <c r="B56" s="17"/>
      <c r="C56" s="17"/>
      <c r="D56" s="10"/>
      <c r="E56" s="31">
        <v>0</v>
      </c>
      <c r="F56" s="31">
        <v>0</v>
      </c>
      <c r="G56" s="31">
        <v>0</v>
      </c>
    </row>
    <row r="57" spans="1:7">
      <c r="A57" s="10" t="s">
        <v>32</v>
      </c>
      <c r="B57" s="17">
        <v>1500</v>
      </c>
      <c r="C57" s="17">
        <v>180</v>
      </c>
      <c r="D57" s="10"/>
      <c r="E57" s="10"/>
      <c r="F57" s="10"/>
      <c r="G57" s="10"/>
    </row>
    <row r="58" spans="1:7">
      <c r="A58" s="10" t="s">
        <v>23</v>
      </c>
      <c r="B58" s="17"/>
      <c r="C58" s="17"/>
      <c r="D58" s="10"/>
      <c r="E58" s="10"/>
      <c r="F58" s="10"/>
      <c r="G58" s="10"/>
    </row>
    <row r="59" spans="1:7">
      <c r="A59" s="10" t="s">
        <v>33</v>
      </c>
      <c r="B59" s="17">
        <v>1510</v>
      </c>
      <c r="C59" s="17">
        <v>180</v>
      </c>
      <c r="D59" s="10"/>
      <c r="E59" s="10"/>
      <c r="F59" s="10"/>
      <c r="G59" s="10"/>
    </row>
    <row r="60" spans="1:7">
      <c r="A60" s="19" t="s">
        <v>40</v>
      </c>
      <c r="B60" s="17">
        <v>1520</v>
      </c>
      <c r="C60" s="17">
        <v>180</v>
      </c>
      <c r="D60" s="10"/>
      <c r="E60" s="10"/>
      <c r="F60" s="10"/>
      <c r="G60" s="10"/>
    </row>
    <row r="61" spans="1:7">
      <c r="A61" s="10"/>
      <c r="B61" s="10"/>
      <c r="C61" s="10"/>
      <c r="D61" s="10"/>
      <c r="E61" s="10"/>
      <c r="F61" s="10"/>
      <c r="G61" s="10"/>
    </row>
    <row r="62" spans="1:7">
      <c r="A62" s="10" t="s">
        <v>41</v>
      </c>
      <c r="B62" s="17">
        <v>1900</v>
      </c>
      <c r="C62" s="10"/>
      <c r="D62" s="10"/>
      <c r="E62" s="10"/>
      <c r="F62" s="10"/>
      <c r="G62" s="10"/>
    </row>
    <row r="63" spans="1:7">
      <c r="A63" s="10" t="s">
        <v>23</v>
      </c>
      <c r="B63" s="10"/>
      <c r="C63" s="10"/>
      <c r="D63" s="10"/>
      <c r="E63" s="10"/>
      <c r="F63" s="10"/>
      <c r="G63" s="10"/>
    </row>
    <row r="64" spans="1:7">
      <c r="A64" s="10" t="s">
        <v>42</v>
      </c>
      <c r="B64" s="17">
        <v>1980</v>
      </c>
      <c r="C64" s="11" t="s">
        <v>21</v>
      </c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  <row r="66" spans="1:7">
      <c r="A66" s="16" t="s">
        <v>43</v>
      </c>
      <c r="B66" s="17">
        <v>2000</v>
      </c>
      <c r="C66" s="11" t="s">
        <v>21</v>
      </c>
      <c r="D66" s="17">
        <v>200</v>
      </c>
      <c r="E66" s="31">
        <f>SUM(E68:E79)</f>
        <v>7013253.2300000004</v>
      </c>
      <c r="F66" s="31">
        <f t="shared" ref="F66:G66" si="4">SUM(F68:F79)</f>
        <v>5970671</v>
      </c>
      <c r="G66" s="31">
        <f t="shared" si="4"/>
        <v>5877277</v>
      </c>
    </row>
    <row r="67" spans="1:7">
      <c r="A67" s="10" t="s">
        <v>23</v>
      </c>
      <c r="B67" s="10"/>
      <c r="C67" s="10"/>
      <c r="D67" s="10"/>
      <c r="E67" s="31"/>
      <c r="F67" s="10"/>
      <c r="G67" s="31"/>
    </row>
    <row r="68" spans="1:7">
      <c r="A68" s="18" t="s">
        <v>26</v>
      </c>
      <c r="B68" s="10"/>
      <c r="C68" s="10"/>
      <c r="D68" s="10"/>
      <c r="E68" s="31">
        <f>E148</f>
        <v>322733</v>
      </c>
      <c r="F68" s="31">
        <f t="shared" ref="F68:G68" si="5">F148</f>
        <v>322733</v>
      </c>
      <c r="G68" s="31">
        <f t="shared" si="5"/>
        <v>322733</v>
      </c>
    </row>
    <row r="69" spans="1:7">
      <c r="A69" s="18" t="s">
        <v>27</v>
      </c>
      <c r="B69" s="10"/>
      <c r="C69" s="10"/>
      <c r="D69" s="10"/>
      <c r="E69" s="31">
        <f>E82+E88+E89+E92+E100+E103+E106+E109+E116+E118+E123+E130+E136+E139+E153+E158+E163+E168+E174</f>
        <v>1952648</v>
      </c>
      <c r="F69" s="31">
        <f t="shared" ref="F69:G69" si="6">F82+F88+F89+F92+F100+F103+F106+F109+F116+F118+F123+F130+F136+F139+F153+F158+F163+F168+F174</f>
        <v>1860435</v>
      </c>
      <c r="G69" s="31">
        <f t="shared" si="6"/>
        <v>1548622</v>
      </c>
    </row>
    <row r="70" spans="1:7">
      <c r="A70" s="18" t="s">
        <v>34</v>
      </c>
      <c r="B70" s="10"/>
      <c r="C70" s="10"/>
      <c r="D70" s="10"/>
      <c r="E70" s="31">
        <f>E149+E145</f>
        <v>0</v>
      </c>
      <c r="F70" s="31">
        <f t="shared" ref="F70:G70" si="7">F149+F145</f>
        <v>0</v>
      </c>
      <c r="G70" s="31">
        <f t="shared" si="7"/>
        <v>0</v>
      </c>
    </row>
    <row r="71" spans="1:7">
      <c r="A71" s="18" t="s">
        <v>125</v>
      </c>
      <c r="B71" s="10"/>
      <c r="C71" s="10"/>
      <c r="D71" s="10"/>
      <c r="E71" s="31">
        <f>E83+E93</f>
        <v>159730</v>
      </c>
      <c r="F71" s="31">
        <f t="shared" ref="F71:G71" si="8">F83+F93</f>
        <v>293263</v>
      </c>
      <c r="G71" s="31">
        <f t="shared" si="8"/>
        <v>511682</v>
      </c>
    </row>
    <row r="72" spans="1:7">
      <c r="A72" s="18" t="s">
        <v>28</v>
      </c>
      <c r="B72" s="10"/>
      <c r="C72" s="10"/>
      <c r="D72" s="10"/>
      <c r="E72" s="31">
        <f>E84+E90+E94+E114+E131+E169+E175</f>
        <v>3086802</v>
      </c>
      <c r="F72" s="31">
        <f t="shared" ref="F72:G72" si="9">F84+F90+F94+F114+F131+F169+F175</f>
        <v>3086802</v>
      </c>
      <c r="G72" s="31">
        <f t="shared" si="9"/>
        <v>3086802</v>
      </c>
    </row>
    <row r="73" spans="1:7">
      <c r="A73" s="18" t="s">
        <v>29</v>
      </c>
      <c r="B73" s="10"/>
      <c r="C73" s="10"/>
      <c r="D73" s="10"/>
      <c r="E73" s="31">
        <f>E140</f>
        <v>56950</v>
      </c>
      <c r="F73" s="31">
        <f t="shared" ref="F73:G73" si="10">F140</f>
        <v>56950</v>
      </c>
      <c r="G73" s="31">
        <f t="shared" si="10"/>
        <v>56950</v>
      </c>
    </row>
    <row r="74" spans="1:7">
      <c r="A74" s="18" t="s">
        <v>138</v>
      </c>
      <c r="B74" s="10"/>
      <c r="C74" s="10"/>
      <c r="D74" s="10"/>
      <c r="E74" s="31">
        <f>E124</f>
        <v>0</v>
      </c>
      <c r="F74" s="31">
        <f t="shared" ref="F74:G74" si="11">F124</f>
        <v>0</v>
      </c>
      <c r="G74" s="31">
        <f t="shared" si="11"/>
        <v>0</v>
      </c>
    </row>
    <row r="75" spans="1:7">
      <c r="A75" s="18" t="s">
        <v>139</v>
      </c>
      <c r="B75" s="10"/>
      <c r="C75" s="10"/>
      <c r="D75" s="10"/>
      <c r="E75" s="31">
        <f>E125</f>
        <v>0</v>
      </c>
      <c r="F75" s="31">
        <f t="shared" ref="F75:G75" si="12">F125</f>
        <v>0</v>
      </c>
      <c r="G75" s="31">
        <f t="shared" si="12"/>
        <v>0</v>
      </c>
    </row>
    <row r="76" spans="1:7">
      <c r="A76" s="18" t="s">
        <v>67</v>
      </c>
      <c r="B76" s="10"/>
      <c r="C76" s="10"/>
      <c r="D76" s="10"/>
      <c r="E76" s="31">
        <f>E150</f>
        <v>0</v>
      </c>
      <c r="F76" s="31">
        <f t="shared" ref="F76:G76" si="13">F150</f>
        <v>0</v>
      </c>
      <c r="G76" s="31">
        <f t="shared" si="13"/>
        <v>0</v>
      </c>
    </row>
    <row r="77" spans="1:7">
      <c r="A77" s="18" t="s">
        <v>61</v>
      </c>
      <c r="B77" s="10"/>
      <c r="C77" s="10"/>
      <c r="D77" s="10"/>
      <c r="E77" s="31">
        <f>E119+E126+E132+E137+E141+E154+E159+E164+E170+E176+E85+E95</f>
        <v>55881.75</v>
      </c>
      <c r="F77" s="31">
        <f t="shared" ref="F77:G77" si="14">F119+F126+F132+F137+F141+F154+F159+F164+F170+F176+F85+F95</f>
        <v>0</v>
      </c>
      <c r="G77" s="31">
        <f t="shared" si="14"/>
        <v>0</v>
      </c>
    </row>
    <row r="78" spans="1:7">
      <c r="A78" s="18" t="s">
        <v>46</v>
      </c>
      <c r="B78" s="10"/>
      <c r="C78" s="10"/>
      <c r="D78" s="10"/>
      <c r="E78" s="31">
        <f>E86+E96+E120+E127+E133+E142+E155+E160+E165+E171+E177</f>
        <v>1026220.48</v>
      </c>
      <c r="F78" s="31">
        <f t="shared" ref="F78:G78" si="15">F86+F96+F120+F127+F133+F142+F155+F160+F165+F171+F177</f>
        <v>0</v>
      </c>
      <c r="G78" s="31">
        <f t="shared" si="15"/>
        <v>0</v>
      </c>
    </row>
    <row r="79" spans="1:7">
      <c r="A79" s="17" t="s">
        <v>37</v>
      </c>
      <c r="B79" s="10"/>
      <c r="C79" s="10"/>
      <c r="D79" s="10"/>
      <c r="E79" s="31">
        <f>E121+E128+E134+E143+E146+E151+E156+E161+E166+E172+E178</f>
        <v>352288</v>
      </c>
      <c r="F79" s="31">
        <f t="shared" ref="F79:G79" si="16">F121+F128+F134+F143+F146+F151+F156+F161+F166+F172+F178</f>
        <v>350488</v>
      </c>
      <c r="G79" s="31">
        <f t="shared" si="16"/>
        <v>350488</v>
      </c>
    </row>
    <row r="80" spans="1:7">
      <c r="A80" s="16" t="s">
        <v>44</v>
      </c>
      <c r="B80" s="17">
        <v>2100</v>
      </c>
      <c r="C80" s="11" t="s">
        <v>21</v>
      </c>
      <c r="D80" s="17">
        <v>210</v>
      </c>
      <c r="E80" s="31">
        <f>E81+E87+E91</f>
        <v>5665421.2300000004</v>
      </c>
      <c r="F80" s="31">
        <f t="shared" ref="F80:G80" si="17">F81+F87+F91</f>
        <v>4624639</v>
      </c>
      <c r="G80" s="31">
        <f t="shared" si="17"/>
        <v>4531245</v>
      </c>
    </row>
    <row r="81" spans="1:7">
      <c r="A81" s="10" t="s">
        <v>45</v>
      </c>
      <c r="B81" s="17">
        <v>2110</v>
      </c>
      <c r="C81" s="17">
        <v>111</v>
      </c>
      <c r="D81" s="17">
        <v>211</v>
      </c>
      <c r="E81" s="31">
        <f>SUM(E82:E86)</f>
        <v>4344283.75</v>
      </c>
      <c r="F81" s="31">
        <f t="shared" ref="F81:G81" si="18">SUM(F82:F86)</f>
        <v>3531950</v>
      </c>
      <c r="G81" s="31">
        <f t="shared" si="18"/>
        <v>3460218</v>
      </c>
    </row>
    <row r="82" spans="1:7">
      <c r="A82" s="18" t="s">
        <v>27</v>
      </c>
      <c r="B82" s="17"/>
      <c r="C82" s="17"/>
      <c r="D82" s="17"/>
      <c r="E82" s="31">
        <v>1080505</v>
      </c>
      <c r="F82" s="31">
        <v>1009681</v>
      </c>
      <c r="G82" s="31">
        <v>770193</v>
      </c>
    </row>
    <row r="83" spans="1:7">
      <c r="A83" s="18" t="s">
        <v>125</v>
      </c>
      <c r="B83" s="10"/>
      <c r="C83" s="10"/>
      <c r="D83" s="10"/>
      <c r="E83" s="31">
        <v>122680</v>
      </c>
      <c r="F83" s="31">
        <v>225240</v>
      </c>
      <c r="G83" s="31">
        <v>392996</v>
      </c>
    </row>
    <row r="84" spans="1:7">
      <c r="A84" s="18" t="s">
        <v>28</v>
      </c>
      <c r="B84" s="10"/>
      <c r="C84" s="10"/>
      <c r="D84" s="10"/>
      <c r="E84" s="31">
        <v>2297029</v>
      </c>
      <c r="F84" s="31">
        <v>2297029</v>
      </c>
      <c r="G84" s="31">
        <v>2297029</v>
      </c>
    </row>
    <row r="85" spans="1:7">
      <c r="A85" s="18" t="s">
        <v>61</v>
      </c>
      <c r="B85" s="10"/>
      <c r="C85" s="10"/>
      <c r="D85" s="10"/>
      <c r="E85" s="10">
        <v>55881.75</v>
      </c>
      <c r="F85" s="31"/>
      <c r="G85" s="31"/>
    </row>
    <row r="86" spans="1:7">
      <c r="A86" s="18" t="s">
        <v>46</v>
      </c>
      <c r="B86" s="10"/>
      <c r="C86" s="10"/>
      <c r="D86" s="10"/>
      <c r="E86" s="31">
        <v>788188</v>
      </c>
      <c r="F86" s="31"/>
      <c r="G86" s="31"/>
    </row>
    <row r="87" spans="1:7">
      <c r="A87" s="10" t="s">
        <v>47</v>
      </c>
      <c r="B87" s="17">
        <v>2120</v>
      </c>
      <c r="C87" s="17"/>
      <c r="D87" s="17">
        <v>266</v>
      </c>
      <c r="E87" s="31">
        <f>SUM(E88:E90)</f>
        <v>20000</v>
      </c>
      <c r="F87" s="31">
        <f t="shared" ref="F87:G87" si="19">SUM(F88:F90)</f>
        <v>20000</v>
      </c>
      <c r="G87" s="31">
        <f t="shared" si="19"/>
        <v>20000</v>
      </c>
    </row>
    <row r="88" spans="1:7">
      <c r="A88" s="18" t="s">
        <v>27</v>
      </c>
      <c r="B88" s="17"/>
      <c r="C88" s="17">
        <v>111</v>
      </c>
      <c r="D88" s="17">
        <v>266</v>
      </c>
      <c r="E88" s="31">
        <v>9400</v>
      </c>
      <c r="F88" s="31">
        <v>9400</v>
      </c>
      <c r="G88" s="31">
        <v>9400</v>
      </c>
    </row>
    <row r="89" spans="1:7">
      <c r="A89" s="18" t="s">
        <v>27</v>
      </c>
      <c r="B89" s="17"/>
      <c r="C89" s="17">
        <v>112</v>
      </c>
      <c r="D89" s="17">
        <v>266</v>
      </c>
      <c r="E89" s="31">
        <v>600</v>
      </c>
      <c r="F89" s="31">
        <v>600</v>
      </c>
      <c r="G89" s="31">
        <v>600</v>
      </c>
    </row>
    <row r="90" spans="1:7">
      <c r="A90" s="18" t="s">
        <v>28</v>
      </c>
      <c r="B90" s="17"/>
      <c r="C90" s="17">
        <v>111</v>
      </c>
      <c r="D90" s="17">
        <v>266</v>
      </c>
      <c r="E90" s="31">
        <v>10000</v>
      </c>
      <c r="F90" s="31">
        <v>10000</v>
      </c>
      <c r="G90" s="31">
        <v>10000</v>
      </c>
    </row>
    <row r="91" spans="1:7">
      <c r="A91" s="10" t="s">
        <v>48</v>
      </c>
      <c r="B91" s="17">
        <v>2140</v>
      </c>
      <c r="C91" s="17">
        <v>119</v>
      </c>
      <c r="D91" s="17">
        <v>213</v>
      </c>
      <c r="E91" s="31">
        <f>SUM(E92:E96)</f>
        <v>1301137.48</v>
      </c>
      <c r="F91" s="31">
        <f t="shared" ref="F91:G91" si="20">SUM(F92:F96)</f>
        <v>1072689</v>
      </c>
      <c r="G91" s="31">
        <f t="shared" si="20"/>
        <v>1051027</v>
      </c>
    </row>
    <row r="92" spans="1:7">
      <c r="A92" s="18" t="s">
        <v>27</v>
      </c>
      <c r="B92" s="17"/>
      <c r="C92" s="17"/>
      <c r="D92" s="17"/>
      <c r="E92" s="31">
        <v>329332</v>
      </c>
      <c r="F92" s="31">
        <v>307943</v>
      </c>
      <c r="G92" s="31">
        <v>235618</v>
      </c>
    </row>
    <row r="93" spans="1:7">
      <c r="A93" s="18" t="s">
        <v>125</v>
      </c>
      <c r="B93" s="10"/>
      <c r="C93" s="10"/>
      <c r="D93" s="10"/>
      <c r="E93" s="31">
        <v>37050</v>
      </c>
      <c r="F93" s="31">
        <v>68023</v>
      </c>
      <c r="G93" s="31">
        <v>118686</v>
      </c>
    </row>
    <row r="94" spans="1:7">
      <c r="A94" s="18" t="s">
        <v>28</v>
      </c>
      <c r="B94" s="10"/>
      <c r="C94" s="10"/>
      <c r="D94" s="10"/>
      <c r="E94" s="31">
        <v>696723</v>
      </c>
      <c r="F94" s="31">
        <v>696723</v>
      </c>
      <c r="G94" s="31">
        <v>696723</v>
      </c>
    </row>
    <row r="95" spans="1:7">
      <c r="A95" s="18" t="s">
        <v>61</v>
      </c>
      <c r="B95" s="10"/>
      <c r="C95" s="10"/>
      <c r="D95" s="10"/>
      <c r="E95" s="31"/>
      <c r="F95" s="31"/>
      <c r="G95" s="31"/>
    </row>
    <row r="96" spans="1:7">
      <c r="A96" s="18" t="s">
        <v>46</v>
      </c>
      <c r="B96" s="10"/>
      <c r="C96" s="10"/>
      <c r="D96" s="10"/>
      <c r="E96" s="31">
        <v>238032.48</v>
      </c>
      <c r="F96" s="31"/>
      <c r="G96" s="31"/>
    </row>
    <row r="97" spans="1:7">
      <c r="A97" s="10" t="s">
        <v>49</v>
      </c>
      <c r="B97" s="17">
        <v>2300</v>
      </c>
      <c r="C97" s="17"/>
      <c r="D97" s="17">
        <v>290</v>
      </c>
      <c r="E97" s="31">
        <f>E99+E102+E105+E108</f>
        <v>5071</v>
      </c>
      <c r="F97" s="31">
        <f t="shared" ref="F97:G97" si="21">F99+F102+F105+F108</f>
        <v>5071</v>
      </c>
      <c r="G97" s="31">
        <f t="shared" si="21"/>
        <v>5071</v>
      </c>
    </row>
    <row r="98" spans="1:7">
      <c r="A98" s="10" t="s">
        <v>50</v>
      </c>
      <c r="B98" s="17"/>
      <c r="C98" s="17"/>
      <c r="D98" s="17"/>
      <c r="E98" s="31"/>
      <c r="F98" s="31"/>
      <c r="G98" s="31"/>
    </row>
    <row r="99" spans="1:7">
      <c r="A99" s="10" t="s">
        <v>51</v>
      </c>
      <c r="B99" s="17">
        <v>2310</v>
      </c>
      <c r="C99" s="17">
        <v>851</v>
      </c>
      <c r="D99" s="17">
        <v>291</v>
      </c>
      <c r="E99" s="31">
        <f>SUM(E100+E101)</f>
        <v>0</v>
      </c>
      <c r="F99" s="31">
        <f t="shared" ref="F99:G99" si="22">SUM(F100+F101)</f>
        <v>0</v>
      </c>
      <c r="G99" s="31">
        <f t="shared" si="22"/>
        <v>0</v>
      </c>
    </row>
    <row r="100" spans="1:7">
      <c r="A100" s="18" t="s">
        <v>27</v>
      </c>
      <c r="B100" s="17"/>
      <c r="C100" s="17"/>
      <c r="D100" s="17"/>
      <c r="E100" s="31">
        <v>0</v>
      </c>
      <c r="F100" s="31"/>
      <c r="G100" s="31"/>
    </row>
    <row r="101" spans="1:7">
      <c r="A101" s="18"/>
      <c r="B101" s="17"/>
      <c r="C101" s="17"/>
      <c r="D101" s="17"/>
      <c r="E101" s="31"/>
      <c r="F101" s="31"/>
      <c r="G101" s="31"/>
    </row>
    <row r="102" spans="1:7" ht="45">
      <c r="A102" s="9" t="s">
        <v>52</v>
      </c>
      <c r="B102" s="17">
        <v>2320</v>
      </c>
      <c r="C102" s="17">
        <v>852</v>
      </c>
      <c r="D102" s="17">
        <v>291</v>
      </c>
      <c r="E102" s="31">
        <f>SUM(E103:E104)</f>
        <v>4703</v>
      </c>
      <c r="F102" s="31">
        <f t="shared" ref="F102:G102" si="23">SUM(F103:F104)</f>
        <v>4703</v>
      </c>
      <c r="G102" s="31">
        <f t="shared" si="23"/>
        <v>4703</v>
      </c>
    </row>
    <row r="103" spans="1:7">
      <c r="A103" s="18" t="s">
        <v>27</v>
      </c>
      <c r="B103" s="17"/>
      <c r="C103" s="17"/>
      <c r="D103" s="17"/>
      <c r="E103" s="31">
        <v>4703</v>
      </c>
      <c r="F103" s="31">
        <v>4703</v>
      </c>
      <c r="G103" s="31">
        <v>4703</v>
      </c>
    </row>
    <row r="104" spans="1:7">
      <c r="A104" s="9"/>
      <c r="B104" s="17"/>
      <c r="C104" s="17"/>
      <c r="D104" s="17"/>
      <c r="E104" s="31"/>
      <c r="F104" s="31"/>
      <c r="G104" s="31"/>
    </row>
    <row r="105" spans="1:7" ht="30">
      <c r="A105" s="9" t="s">
        <v>53</v>
      </c>
      <c r="B105" s="17">
        <v>2330</v>
      </c>
      <c r="C105" s="17">
        <v>853</v>
      </c>
      <c r="D105" s="17">
        <v>292</v>
      </c>
      <c r="E105" s="31">
        <f>SUM(E106:E107)</f>
        <v>368</v>
      </c>
      <c r="F105" s="31">
        <f t="shared" ref="F105:G105" si="24">SUM(F106:F107)</f>
        <v>368</v>
      </c>
      <c r="G105" s="31">
        <f t="shared" si="24"/>
        <v>368</v>
      </c>
    </row>
    <row r="106" spans="1:7">
      <c r="A106" s="18" t="s">
        <v>27</v>
      </c>
      <c r="B106" s="17"/>
      <c r="C106" s="17"/>
      <c r="D106" s="17"/>
      <c r="E106" s="31">
        <v>368</v>
      </c>
      <c r="F106" s="31">
        <v>368</v>
      </c>
      <c r="G106" s="31">
        <v>368</v>
      </c>
    </row>
    <row r="107" spans="1:7">
      <c r="A107" s="9"/>
      <c r="B107" s="17"/>
      <c r="C107" s="17"/>
      <c r="D107" s="17"/>
      <c r="E107" s="31"/>
      <c r="F107" s="31"/>
      <c r="G107" s="31"/>
    </row>
    <row r="108" spans="1:7">
      <c r="A108" s="9" t="s">
        <v>54</v>
      </c>
      <c r="B108" s="17">
        <v>2340</v>
      </c>
      <c r="C108" s="17">
        <v>340</v>
      </c>
      <c r="D108" s="17">
        <v>296</v>
      </c>
      <c r="E108" s="31">
        <f>SUM(E109)</f>
        <v>0</v>
      </c>
      <c r="F108" s="31">
        <f t="shared" ref="F108:G108" si="25">SUM(F109)</f>
        <v>0</v>
      </c>
      <c r="G108" s="31">
        <f t="shared" si="25"/>
        <v>0</v>
      </c>
    </row>
    <row r="109" spans="1:7">
      <c r="A109" s="18" t="s">
        <v>27</v>
      </c>
      <c r="B109" s="17"/>
      <c r="C109" s="17"/>
      <c r="D109" s="17"/>
      <c r="E109" s="31"/>
      <c r="F109" s="31"/>
      <c r="G109" s="31"/>
    </row>
    <row r="110" spans="1:7">
      <c r="A110" s="13" t="s">
        <v>55</v>
      </c>
      <c r="B110" s="17">
        <v>2600</v>
      </c>
      <c r="C110" s="11" t="s">
        <v>21</v>
      </c>
      <c r="D110" s="17">
        <v>220</v>
      </c>
      <c r="E110" s="31">
        <f>E111</f>
        <v>1342761</v>
      </c>
      <c r="F110" s="31">
        <f t="shared" ref="F110:G110" si="26">F111</f>
        <v>1340961</v>
      </c>
      <c r="G110" s="31">
        <f t="shared" si="26"/>
        <v>1340961</v>
      </c>
    </row>
    <row r="111" spans="1:7">
      <c r="A111" s="9" t="s">
        <v>56</v>
      </c>
      <c r="B111" s="17">
        <v>2640</v>
      </c>
      <c r="C111" s="11">
        <v>240</v>
      </c>
      <c r="D111" s="17">
        <v>220</v>
      </c>
      <c r="E111" s="31">
        <f>E113+E115+E117+E122+E129+E135+E138+E144+E147+E152+E157+E162+E167+E173</f>
        <v>1342761</v>
      </c>
      <c r="F111" s="31">
        <f t="shared" ref="F111:G111" si="27">F113+F115+F117+F122+F129+F135+F138+F144+F147+F152+F157+F162+F167+F173</f>
        <v>1340961</v>
      </c>
      <c r="G111" s="31">
        <f t="shared" si="27"/>
        <v>1340961</v>
      </c>
    </row>
    <row r="112" spans="1:7">
      <c r="A112" s="10" t="s">
        <v>50</v>
      </c>
      <c r="B112" s="17"/>
      <c r="C112" s="11"/>
      <c r="D112" s="17"/>
      <c r="E112" s="31"/>
      <c r="F112" s="31"/>
      <c r="G112" s="31"/>
    </row>
    <row r="113" spans="1:7">
      <c r="A113" s="9" t="s">
        <v>57</v>
      </c>
      <c r="B113" s="17"/>
      <c r="C113" s="11">
        <v>242</v>
      </c>
      <c r="D113" s="17">
        <v>221</v>
      </c>
      <c r="E113" s="31">
        <f>SUM(E114)</f>
        <v>35000</v>
      </c>
      <c r="F113" s="31">
        <f t="shared" ref="F113:G113" si="28">SUM(F114)</f>
        <v>35000</v>
      </c>
      <c r="G113" s="31">
        <f t="shared" si="28"/>
        <v>35000</v>
      </c>
    </row>
    <row r="114" spans="1:7">
      <c r="A114" s="18" t="s">
        <v>28</v>
      </c>
      <c r="B114" s="17"/>
      <c r="C114" s="11"/>
      <c r="D114" s="17"/>
      <c r="E114" s="31">
        <v>35000</v>
      </c>
      <c r="F114" s="31">
        <v>35000</v>
      </c>
      <c r="G114" s="31">
        <v>35000</v>
      </c>
    </row>
    <row r="115" spans="1:7">
      <c r="A115" s="9" t="s">
        <v>58</v>
      </c>
      <c r="B115" s="17"/>
      <c r="C115" s="11">
        <v>244</v>
      </c>
      <c r="D115" s="17">
        <v>222</v>
      </c>
      <c r="E115" s="31">
        <f>SUM(E116)</f>
        <v>0</v>
      </c>
      <c r="F115" s="31">
        <f t="shared" ref="F115:G115" si="29">SUM(F116)</f>
        <v>0</v>
      </c>
      <c r="G115" s="31">
        <f t="shared" si="29"/>
        <v>0</v>
      </c>
    </row>
    <row r="116" spans="1:7">
      <c r="A116" s="18" t="s">
        <v>27</v>
      </c>
      <c r="B116" s="17"/>
      <c r="C116" s="11"/>
      <c r="D116" s="17"/>
      <c r="E116" s="31">
        <v>0</v>
      </c>
      <c r="F116" s="31">
        <v>0</v>
      </c>
      <c r="G116" s="31"/>
    </row>
    <row r="117" spans="1:7">
      <c r="A117" s="9" t="s">
        <v>59</v>
      </c>
      <c r="B117" s="17"/>
      <c r="C117" s="11">
        <v>244</v>
      </c>
      <c r="D117" s="17">
        <v>223</v>
      </c>
      <c r="E117" s="31">
        <f>SUM(E118:E121)</f>
        <v>498504</v>
      </c>
      <c r="F117" s="31">
        <f t="shared" ref="F117:G117" si="30">SUM(F118:F121)</f>
        <v>498504</v>
      </c>
      <c r="G117" s="31">
        <f t="shared" si="30"/>
        <v>498504</v>
      </c>
    </row>
    <row r="118" spans="1:7">
      <c r="A118" s="18" t="s">
        <v>27</v>
      </c>
      <c r="B118" s="17"/>
      <c r="C118" s="11"/>
      <c r="D118" s="17"/>
      <c r="E118" s="31">
        <v>498504</v>
      </c>
      <c r="F118" s="31">
        <v>498504</v>
      </c>
      <c r="G118" s="31">
        <v>498504</v>
      </c>
    </row>
    <row r="119" spans="1:7">
      <c r="A119" s="18" t="s">
        <v>61</v>
      </c>
      <c r="B119" s="17"/>
      <c r="C119" s="11"/>
      <c r="D119" s="17"/>
      <c r="E119" s="31"/>
      <c r="F119" s="31"/>
      <c r="G119" s="31"/>
    </row>
    <row r="120" spans="1:7">
      <c r="A120" s="18" t="s">
        <v>46</v>
      </c>
      <c r="B120" s="17"/>
      <c r="C120" s="11"/>
      <c r="D120" s="17"/>
      <c r="E120" s="31">
        <v>0</v>
      </c>
      <c r="F120" s="31">
        <v>0</v>
      </c>
      <c r="G120" s="31">
        <v>0</v>
      </c>
    </row>
    <row r="121" spans="1:7">
      <c r="A121" s="17" t="s">
        <v>37</v>
      </c>
      <c r="B121" s="17"/>
      <c r="C121" s="11"/>
      <c r="D121" s="17"/>
      <c r="E121" s="31">
        <v>0</v>
      </c>
      <c r="F121" s="31">
        <v>0</v>
      </c>
      <c r="G121" s="31">
        <v>0</v>
      </c>
    </row>
    <row r="122" spans="1:7">
      <c r="A122" s="9" t="s">
        <v>60</v>
      </c>
      <c r="B122" s="17"/>
      <c r="C122" s="11">
        <v>244</v>
      </c>
      <c r="D122" s="17">
        <v>225</v>
      </c>
      <c r="E122" s="31">
        <f>SUM(E123:E128)</f>
        <v>24236</v>
      </c>
      <c r="F122" s="31">
        <f t="shared" ref="F122:G122" si="31">SUM(F123:F128)</f>
        <v>24236</v>
      </c>
      <c r="G122" s="31">
        <f t="shared" si="31"/>
        <v>24236</v>
      </c>
    </row>
    <row r="123" spans="1:7">
      <c r="A123" s="18" t="s">
        <v>27</v>
      </c>
      <c r="B123" s="17"/>
      <c r="C123" s="11"/>
      <c r="D123" s="17"/>
      <c r="E123" s="31">
        <v>24236</v>
      </c>
      <c r="F123" s="31">
        <v>24236</v>
      </c>
      <c r="G123" s="31">
        <v>24236</v>
      </c>
    </row>
    <row r="124" spans="1:7">
      <c r="A124" s="18" t="s">
        <v>138</v>
      </c>
      <c r="B124" s="17"/>
      <c r="C124" s="11"/>
      <c r="D124" s="17"/>
      <c r="E124" s="31">
        <v>0</v>
      </c>
      <c r="F124" s="31">
        <v>0</v>
      </c>
      <c r="G124" s="31">
        <v>0</v>
      </c>
    </row>
    <row r="125" spans="1:7">
      <c r="A125" s="18" t="s">
        <v>139</v>
      </c>
      <c r="B125" s="17"/>
      <c r="C125" s="11"/>
      <c r="D125" s="17"/>
      <c r="E125" s="31">
        <v>0</v>
      </c>
      <c r="F125" s="31">
        <v>0</v>
      </c>
      <c r="G125" s="31">
        <v>0</v>
      </c>
    </row>
    <row r="126" spans="1:7">
      <c r="A126" s="18" t="s">
        <v>61</v>
      </c>
      <c r="B126" s="17"/>
      <c r="C126" s="11"/>
      <c r="D126" s="17"/>
      <c r="E126" s="31">
        <v>0</v>
      </c>
      <c r="F126" s="31">
        <v>0</v>
      </c>
      <c r="G126" s="31">
        <v>0</v>
      </c>
    </row>
    <row r="127" spans="1:7">
      <c r="A127" s="18" t="s">
        <v>46</v>
      </c>
      <c r="B127" s="17"/>
      <c r="C127" s="11"/>
      <c r="D127" s="17"/>
      <c r="E127" s="31">
        <v>0</v>
      </c>
      <c r="F127" s="31">
        <v>0</v>
      </c>
      <c r="G127" s="31">
        <v>0</v>
      </c>
    </row>
    <row r="128" spans="1:7">
      <c r="A128" s="17" t="s">
        <v>37</v>
      </c>
      <c r="B128" s="17"/>
      <c r="C128" s="11"/>
      <c r="D128" s="17"/>
      <c r="E128" s="31">
        <v>0</v>
      </c>
      <c r="F128" s="31">
        <v>0</v>
      </c>
      <c r="G128" s="31">
        <v>0</v>
      </c>
    </row>
    <row r="129" spans="1:7">
      <c r="A129" s="9" t="s">
        <v>62</v>
      </c>
      <c r="B129" s="17"/>
      <c r="C129" s="11">
        <v>244</v>
      </c>
      <c r="D129" s="17">
        <v>226</v>
      </c>
      <c r="E129" s="31">
        <f>SUM(E130:E134)</f>
        <v>25000</v>
      </c>
      <c r="F129" s="31">
        <f t="shared" ref="F129:G129" si="32">SUM(F130:F134)</f>
        <v>25000</v>
      </c>
      <c r="G129" s="31">
        <f t="shared" si="32"/>
        <v>25000</v>
      </c>
    </row>
    <row r="130" spans="1:7">
      <c r="A130" s="18" t="s">
        <v>27</v>
      </c>
      <c r="B130" s="17"/>
      <c r="C130" s="11"/>
      <c r="D130" s="17"/>
      <c r="E130" s="31">
        <v>5000</v>
      </c>
      <c r="F130" s="31">
        <v>5000</v>
      </c>
      <c r="G130" s="31">
        <v>5000</v>
      </c>
    </row>
    <row r="131" spans="1:7">
      <c r="A131" s="18" t="s">
        <v>28</v>
      </c>
      <c r="B131" s="17"/>
      <c r="C131" s="11"/>
      <c r="D131" s="17"/>
      <c r="E131" s="31">
        <v>20000</v>
      </c>
      <c r="F131" s="31">
        <v>20000</v>
      </c>
      <c r="G131" s="31">
        <v>20000</v>
      </c>
    </row>
    <row r="132" spans="1:7">
      <c r="A132" s="18" t="s">
        <v>61</v>
      </c>
      <c r="B132" s="10"/>
      <c r="C132" s="10"/>
      <c r="D132" s="10"/>
      <c r="E132" s="31">
        <v>0</v>
      </c>
      <c r="F132" s="31">
        <v>0</v>
      </c>
      <c r="G132" s="31">
        <v>0</v>
      </c>
    </row>
    <row r="133" spans="1:7">
      <c r="A133" s="18" t="s">
        <v>46</v>
      </c>
      <c r="B133" s="10"/>
      <c r="C133" s="10"/>
      <c r="D133" s="10"/>
      <c r="E133" s="31">
        <v>0</v>
      </c>
      <c r="F133" s="31">
        <v>0</v>
      </c>
      <c r="G133" s="31">
        <v>0</v>
      </c>
    </row>
    <row r="134" spans="1:7">
      <c r="A134" s="17" t="s">
        <v>37</v>
      </c>
      <c r="B134" s="10"/>
      <c r="C134" s="10"/>
      <c r="D134" s="10"/>
      <c r="E134" s="31">
        <v>0</v>
      </c>
      <c r="F134" s="31">
        <v>0</v>
      </c>
      <c r="G134" s="31">
        <v>0</v>
      </c>
    </row>
    <row r="135" spans="1:7">
      <c r="A135" s="19" t="s">
        <v>63</v>
      </c>
      <c r="B135" s="10"/>
      <c r="C135" s="17">
        <v>244</v>
      </c>
      <c r="D135" s="17">
        <v>227</v>
      </c>
      <c r="E135" s="31">
        <f>SUM(E136:E137)</f>
        <v>0</v>
      </c>
      <c r="F135" s="31">
        <f t="shared" ref="F135:G135" si="33">SUM(F136:F137)</f>
        <v>0</v>
      </c>
      <c r="G135" s="31">
        <f t="shared" si="33"/>
        <v>0</v>
      </c>
    </row>
    <row r="136" spans="1:7">
      <c r="A136" s="18" t="s">
        <v>27</v>
      </c>
      <c r="B136" s="10"/>
      <c r="C136" s="17"/>
      <c r="D136" s="17"/>
      <c r="E136" s="31">
        <v>0</v>
      </c>
      <c r="F136" s="31">
        <v>0</v>
      </c>
      <c r="G136" s="31">
        <v>0</v>
      </c>
    </row>
    <row r="137" spans="1:7">
      <c r="A137" s="18" t="s">
        <v>61</v>
      </c>
      <c r="B137" s="10"/>
      <c r="C137" s="10"/>
      <c r="D137" s="10"/>
      <c r="E137" s="31"/>
      <c r="F137" s="31"/>
      <c r="G137" s="31"/>
    </row>
    <row r="138" spans="1:7">
      <c r="A138" s="19" t="s">
        <v>64</v>
      </c>
      <c r="B138" s="10"/>
      <c r="C138" s="17">
        <v>244</v>
      </c>
      <c r="D138" s="17">
        <v>310</v>
      </c>
      <c r="E138" s="31">
        <f>SUM(E139:E143)</f>
        <v>56950</v>
      </c>
      <c r="F138" s="31">
        <f t="shared" ref="F138:G138" si="34">SUM(F139:F143)</f>
        <v>56950</v>
      </c>
      <c r="G138" s="31">
        <f t="shared" si="34"/>
        <v>56950</v>
      </c>
    </row>
    <row r="139" spans="1:7">
      <c r="A139" s="18" t="s">
        <v>27</v>
      </c>
      <c r="B139" s="10"/>
      <c r="C139" s="17"/>
      <c r="D139" s="17"/>
      <c r="E139" s="31">
        <v>0</v>
      </c>
      <c r="F139" s="31">
        <v>0</v>
      </c>
      <c r="G139" s="31">
        <v>0</v>
      </c>
    </row>
    <row r="140" spans="1:7">
      <c r="A140" s="18" t="s">
        <v>29</v>
      </c>
      <c r="B140" s="10"/>
      <c r="C140" s="10"/>
      <c r="D140" s="10"/>
      <c r="E140" s="31">
        <v>56950</v>
      </c>
      <c r="F140" s="31">
        <v>56950</v>
      </c>
      <c r="G140" s="31">
        <v>56950</v>
      </c>
    </row>
    <row r="141" spans="1:7">
      <c r="A141" s="18" t="s">
        <v>61</v>
      </c>
      <c r="B141" s="10"/>
      <c r="C141" s="10"/>
      <c r="D141" s="10"/>
      <c r="E141" s="31">
        <v>0</v>
      </c>
      <c r="F141" s="31">
        <v>0</v>
      </c>
      <c r="G141" s="31">
        <v>0</v>
      </c>
    </row>
    <row r="142" spans="1:7">
      <c r="A142" s="18" t="s">
        <v>46</v>
      </c>
      <c r="B142" s="10"/>
      <c r="C142" s="10"/>
      <c r="D142" s="10"/>
      <c r="E142" s="31">
        <v>0</v>
      </c>
      <c r="F142" s="31">
        <v>0</v>
      </c>
      <c r="G142" s="31">
        <v>0</v>
      </c>
    </row>
    <row r="143" spans="1:7">
      <c r="A143" s="17" t="s">
        <v>37</v>
      </c>
      <c r="B143" s="10"/>
      <c r="C143" s="10"/>
      <c r="D143" s="10"/>
      <c r="E143" s="31">
        <v>0</v>
      </c>
      <c r="F143" s="31">
        <v>0</v>
      </c>
      <c r="G143" s="31">
        <v>0</v>
      </c>
    </row>
    <row r="144" spans="1:7" ht="30">
      <c r="A144" s="19" t="s">
        <v>65</v>
      </c>
      <c r="B144" s="10"/>
      <c r="C144" s="17">
        <v>244</v>
      </c>
      <c r="D144" s="17">
        <v>341</v>
      </c>
      <c r="E144" s="31">
        <f>SUM(E145:E146)</f>
        <v>0</v>
      </c>
      <c r="F144" s="31">
        <f t="shared" ref="F144:G144" si="35">SUM(F145:F146)</f>
        <v>0</v>
      </c>
      <c r="G144" s="31">
        <f t="shared" si="35"/>
        <v>0</v>
      </c>
    </row>
    <row r="145" spans="1:7">
      <c r="A145" s="18" t="s">
        <v>34</v>
      </c>
      <c r="B145" s="10"/>
      <c r="C145" s="17"/>
      <c r="D145" s="17"/>
      <c r="E145" s="31">
        <v>0</v>
      </c>
      <c r="F145" s="31">
        <v>0</v>
      </c>
      <c r="G145" s="31">
        <v>0</v>
      </c>
    </row>
    <row r="146" spans="1:7">
      <c r="A146" s="17" t="s">
        <v>37</v>
      </c>
      <c r="B146" s="10"/>
      <c r="C146" s="10"/>
      <c r="D146" s="10"/>
      <c r="E146" s="31">
        <v>0</v>
      </c>
      <c r="F146" s="31">
        <v>0</v>
      </c>
      <c r="G146" s="31">
        <v>0</v>
      </c>
    </row>
    <row r="147" spans="1:7">
      <c r="A147" s="19" t="s">
        <v>66</v>
      </c>
      <c r="B147" s="10"/>
      <c r="C147" s="17">
        <v>244</v>
      </c>
      <c r="D147" s="17">
        <v>342</v>
      </c>
      <c r="E147" s="31">
        <f>SUM(E148:E151)</f>
        <v>642533</v>
      </c>
      <c r="F147" s="31">
        <f t="shared" ref="F147:G147" si="36">SUM(F148:F151)</f>
        <v>640733</v>
      </c>
      <c r="G147" s="31">
        <f t="shared" si="36"/>
        <v>640733</v>
      </c>
    </row>
    <row r="148" spans="1:7">
      <c r="A148" s="18" t="s">
        <v>26</v>
      </c>
      <c r="B148" s="10"/>
      <c r="C148" s="17"/>
      <c r="D148" s="17"/>
      <c r="E148" s="31">
        <v>322733</v>
      </c>
      <c r="F148" s="31">
        <v>322733</v>
      </c>
      <c r="G148" s="31">
        <v>322733</v>
      </c>
    </row>
    <row r="149" spans="1:7">
      <c r="A149" s="18" t="s">
        <v>34</v>
      </c>
      <c r="B149" s="10"/>
      <c r="C149" s="17"/>
      <c r="D149" s="17"/>
      <c r="E149" s="31">
        <v>0</v>
      </c>
      <c r="F149" s="31">
        <v>0</v>
      </c>
      <c r="G149" s="31">
        <v>0</v>
      </c>
    </row>
    <row r="150" spans="1:7">
      <c r="A150" s="18" t="s">
        <v>67</v>
      </c>
      <c r="B150" s="10"/>
      <c r="C150" s="17"/>
      <c r="D150" s="17"/>
      <c r="E150" s="31">
        <v>0</v>
      </c>
      <c r="F150" s="31">
        <v>0</v>
      </c>
      <c r="G150" s="31">
        <v>0</v>
      </c>
    </row>
    <row r="151" spans="1:7">
      <c r="A151" s="17" t="s">
        <v>37</v>
      </c>
      <c r="B151" s="10"/>
      <c r="C151" s="17"/>
      <c r="D151" s="17"/>
      <c r="E151" s="31">
        <f>318000+1800</f>
        <v>319800</v>
      </c>
      <c r="F151" s="31">
        <v>318000</v>
      </c>
      <c r="G151" s="31">
        <v>318000</v>
      </c>
    </row>
    <row r="152" spans="1:7">
      <c r="A152" s="19" t="s">
        <v>68</v>
      </c>
      <c r="B152" s="10"/>
      <c r="C152" s="17">
        <v>244</v>
      </c>
      <c r="D152" s="17">
        <v>343</v>
      </c>
      <c r="E152" s="31">
        <f>SUM(E153:E156)</f>
        <v>0</v>
      </c>
      <c r="F152" s="31">
        <f t="shared" ref="F152:G152" si="37">SUM(F153:F156)</f>
        <v>0</v>
      </c>
      <c r="G152" s="31">
        <f t="shared" si="37"/>
        <v>0</v>
      </c>
    </row>
    <row r="153" spans="1:7">
      <c r="A153" s="18" t="s">
        <v>27</v>
      </c>
      <c r="B153" s="10"/>
      <c r="C153" s="17"/>
      <c r="D153" s="17"/>
      <c r="E153" s="31">
        <v>0</v>
      </c>
      <c r="F153" s="31">
        <v>0</v>
      </c>
      <c r="G153" s="31">
        <v>0</v>
      </c>
    </row>
    <row r="154" spans="1:7">
      <c r="A154" s="18" t="s">
        <v>61</v>
      </c>
      <c r="B154" s="10"/>
      <c r="C154" s="17"/>
      <c r="D154" s="17"/>
      <c r="E154" s="31">
        <v>0</v>
      </c>
      <c r="F154" s="31">
        <v>0</v>
      </c>
      <c r="G154" s="31">
        <v>0</v>
      </c>
    </row>
    <row r="155" spans="1:7">
      <c r="A155" s="18" t="s">
        <v>46</v>
      </c>
      <c r="B155" s="10"/>
      <c r="C155" s="17"/>
      <c r="D155" s="17"/>
      <c r="E155" s="31">
        <v>0</v>
      </c>
      <c r="F155" s="31">
        <v>0</v>
      </c>
      <c r="G155" s="31">
        <v>0</v>
      </c>
    </row>
    <row r="156" spans="1:7">
      <c r="A156" s="17" t="s">
        <v>37</v>
      </c>
      <c r="B156" s="10"/>
      <c r="C156" s="17"/>
      <c r="D156" s="17"/>
      <c r="E156" s="31">
        <v>0</v>
      </c>
      <c r="F156" s="31">
        <v>0</v>
      </c>
      <c r="G156" s="31">
        <v>0</v>
      </c>
    </row>
    <row r="157" spans="1:7">
      <c r="A157" s="19" t="s">
        <v>69</v>
      </c>
      <c r="B157" s="10"/>
      <c r="C157" s="17">
        <v>244</v>
      </c>
      <c r="D157" s="17">
        <v>344</v>
      </c>
      <c r="E157" s="31">
        <f>SUM(E158:E161)</f>
        <v>0</v>
      </c>
      <c r="F157" s="31">
        <f t="shared" ref="F157:G157" si="38">SUM(F158:F161)</f>
        <v>0</v>
      </c>
      <c r="G157" s="31">
        <f t="shared" si="38"/>
        <v>0</v>
      </c>
    </row>
    <row r="158" spans="1:7">
      <c r="A158" s="18" t="s">
        <v>27</v>
      </c>
      <c r="B158" s="10"/>
      <c r="C158" s="17"/>
      <c r="D158" s="17"/>
      <c r="E158" s="31">
        <v>0</v>
      </c>
      <c r="F158" s="31">
        <v>0</v>
      </c>
      <c r="G158" s="31">
        <v>0</v>
      </c>
    </row>
    <row r="159" spans="1:7">
      <c r="A159" s="18" t="s">
        <v>61</v>
      </c>
      <c r="B159" s="10"/>
      <c r="C159" s="17"/>
      <c r="D159" s="17"/>
      <c r="E159" s="31">
        <v>0</v>
      </c>
      <c r="F159" s="31">
        <v>0</v>
      </c>
      <c r="G159" s="31">
        <v>0</v>
      </c>
    </row>
    <row r="160" spans="1:7">
      <c r="A160" s="18" t="s">
        <v>46</v>
      </c>
      <c r="B160" s="10"/>
      <c r="C160" s="17"/>
      <c r="D160" s="17"/>
      <c r="E160" s="31">
        <v>0</v>
      </c>
      <c r="F160" s="31">
        <v>0</v>
      </c>
      <c r="G160" s="31">
        <v>0</v>
      </c>
    </row>
    <row r="161" spans="1:7">
      <c r="A161" s="17" t="s">
        <v>37</v>
      </c>
      <c r="B161" s="10"/>
      <c r="C161" s="17"/>
      <c r="D161" s="17"/>
      <c r="E161" s="31">
        <v>0</v>
      </c>
      <c r="F161" s="31">
        <v>0</v>
      </c>
      <c r="G161" s="31">
        <v>0</v>
      </c>
    </row>
    <row r="162" spans="1:7">
      <c r="A162" s="19" t="s">
        <v>70</v>
      </c>
      <c r="B162" s="10"/>
      <c r="C162" s="17">
        <v>244</v>
      </c>
      <c r="D162" s="17">
        <v>345</v>
      </c>
      <c r="E162" s="31">
        <f>SUM(E163:E166)</f>
        <v>0</v>
      </c>
      <c r="F162" s="31">
        <f t="shared" ref="F162:G162" si="39">SUM(F163:F166)</f>
        <v>0</v>
      </c>
      <c r="G162" s="31">
        <f t="shared" si="39"/>
        <v>0</v>
      </c>
    </row>
    <row r="163" spans="1:7">
      <c r="A163" s="18" t="s">
        <v>27</v>
      </c>
      <c r="B163" s="10"/>
      <c r="C163" s="17"/>
      <c r="D163" s="17"/>
      <c r="E163" s="31">
        <v>0</v>
      </c>
      <c r="F163" s="31">
        <v>0</v>
      </c>
      <c r="G163" s="31">
        <v>0</v>
      </c>
    </row>
    <row r="164" spans="1:7">
      <c r="A164" s="18" t="s">
        <v>61</v>
      </c>
      <c r="B164" s="10"/>
      <c r="C164" s="17"/>
      <c r="D164" s="17"/>
      <c r="E164" s="31">
        <v>0</v>
      </c>
      <c r="F164" s="31">
        <v>0</v>
      </c>
      <c r="G164" s="31">
        <v>0</v>
      </c>
    </row>
    <row r="165" spans="1:7">
      <c r="A165" s="18" t="s">
        <v>46</v>
      </c>
      <c r="B165" s="10"/>
      <c r="C165" s="17"/>
      <c r="D165" s="17"/>
      <c r="E165" s="31">
        <v>0</v>
      </c>
      <c r="F165" s="31">
        <v>0</v>
      </c>
      <c r="G165" s="31">
        <v>0</v>
      </c>
    </row>
    <row r="166" spans="1:7">
      <c r="A166" s="17" t="s">
        <v>37</v>
      </c>
      <c r="B166" s="10"/>
      <c r="C166" s="10"/>
      <c r="D166" s="10"/>
      <c r="E166" s="31">
        <v>0</v>
      </c>
      <c r="F166" s="31">
        <v>0</v>
      </c>
      <c r="G166" s="31">
        <v>0</v>
      </c>
    </row>
    <row r="167" spans="1:7">
      <c r="A167" s="20" t="s">
        <v>71</v>
      </c>
      <c r="B167" s="10"/>
      <c r="C167" s="17">
        <v>244</v>
      </c>
      <c r="D167" s="17">
        <v>346</v>
      </c>
      <c r="E167" s="31">
        <f>SUM(E168:E172)</f>
        <v>60538</v>
      </c>
      <c r="F167" s="31">
        <f t="shared" ref="F167:G167" si="40">SUM(F168:F172)</f>
        <v>60538</v>
      </c>
      <c r="G167" s="31">
        <f t="shared" si="40"/>
        <v>60538</v>
      </c>
    </row>
    <row r="168" spans="1:7">
      <c r="A168" s="18" t="s">
        <v>27</v>
      </c>
      <c r="B168" s="10"/>
      <c r="C168" s="17"/>
      <c r="D168" s="17"/>
      <c r="E168" s="31">
        <v>0</v>
      </c>
      <c r="F168" s="31">
        <v>0</v>
      </c>
      <c r="G168" s="31">
        <v>0</v>
      </c>
    </row>
    <row r="169" spans="1:7">
      <c r="A169" s="18" t="s">
        <v>28</v>
      </c>
      <c r="B169" s="10"/>
      <c r="C169" s="10"/>
      <c r="D169" s="10"/>
      <c r="E169" s="31">
        <v>28050</v>
      </c>
      <c r="F169" s="31">
        <v>28050</v>
      </c>
      <c r="G169" s="31">
        <v>28050</v>
      </c>
    </row>
    <row r="170" spans="1:7">
      <c r="A170" s="18" t="s">
        <v>61</v>
      </c>
      <c r="B170" s="10"/>
      <c r="C170" s="10"/>
      <c r="D170" s="10"/>
      <c r="E170" s="31">
        <v>0</v>
      </c>
      <c r="F170" s="31">
        <v>0</v>
      </c>
      <c r="G170" s="31">
        <v>0</v>
      </c>
    </row>
    <row r="171" spans="1:7">
      <c r="A171" s="18" t="s">
        <v>46</v>
      </c>
      <c r="B171" s="10"/>
      <c r="C171" s="10"/>
      <c r="D171" s="10"/>
      <c r="E171" s="31">
        <v>0</v>
      </c>
      <c r="F171" s="31">
        <v>0</v>
      </c>
      <c r="G171" s="31">
        <v>0</v>
      </c>
    </row>
    <row r="172" spans="1:7">
      <c r="A172" s="17" t="s">
        <v>37</v>
      </c>
      <c r="B172" s="10"/>
      <c r="C172" s="10"/>
      <c r="D172" s="10"/>
      <c r="E172" s="31">
        <v>32488</v>
      </c>
      <c r="F172" s="31">
        <v>32488</v>
      </c>
      <c r="G172" s="31">
        <v>32488</v>
      </c>
    </row>
    <row r="173" spans="1:7" ht="30">
      <c r="A173" s="19" t="s">
        <v>72</v>
      </c>
      <c r="B173" s="10"/>
      <c r="C173" s="17">
        <v>244</v>
      </c>
      <c r="D173" s="17">
        <v>349</v>
      </c>
      <c r="E173" s="31">
        <f>SUM(E174:E178)</f>
        <v>0</v>
      </c>
      <c r="F173" s="31">
        <f t="shared" ref="F173:G173" si="41">SUM(F174:F178)</f>
        <v>0</v>
      </c>
      <c r="G173" s="31">
        <f t="shared" si="41"/>
        <v>0</v>
      </c>
    </row>
    <row r="174" spans="1:7">
      <c r="A174" s="18" t="s">
        <v>27</v>
      </c>
      <c r="B174" s="10"/>
      <c r="C174" s="17"/>
      <c r="D174" s="17"/>
      <c r="E174" s="31">
        <v>0</v>
      </c>
      <c r="F174" s="31">
        <v>0</v>
      </c>
      <c r="G174" s="31">
        <v>0</v>
      </c>
    </row>
    <row r="175" spans="1:7">
      <c r="A175" s="18" t="s">
        <v>28</v>
      </c>
      <c r="B175" s="10"/>
      <c r="C175" s="17"/>
      <c r="D175" s="17"/>
      <c r="E175" s="31">
        <v>0</v>
      </c>
      <c r="F175" s="31">
        <v>0</v>
      </c>
      <c r="G175" s="31">
        <v>0</v>
      </c>
    </row>
    <row r="176" spans="1:7">
      <c r="A176" s="18" t="s">
        <v>61</v>
      </c>
      <c r="B176" s="10"/>
      <c r="C176" s="17"/>
      <c r="D176" s="17"/>
      <c r="E176" s="31">
        <v>0</v>
      </c>
      <c r="F176" s="31">
        <v>0</v>
      </c>
      <c r="G176" s="31">
        <v>0</v>
      </c>
    </row>
    <row r="177" spans="1:7">
      <c r="A177" s="18" t="s">
        <v>46</v>
      </c>
      <c r="B177" s="10"/>
      <c r="C177" s="17"/>
      <c r="D177" s="17"/>
      <c r="E177" s="31">
        <v>0</v>
      </c>
      <c r="F177" s="31">
        <v>0</v>
      </c>
      <c r="G177" s="31">
        <v>0</v>
      </c>
    </row>
    <row r="178" spans="1:7">
      <c r="A178" s="17" t="s">
        <v>37</v>
      </c>
      <c r="B178" s="10"/>
      <c r="C178" s="10"/>
      <c r="D178" s="10"/>
      <c r="E178" s="31">
        <v>0</v>
      </c>
      <c r="F178" s="31">
        <v>0</v>
      </c>
      <c r="G178" s="31">
        <v>0</v>
      </c>
    </row>
    <row r="179" spans="1:7">
      <c r="A179" s="21" t="s">
        <v>73</v>
      </c>
      <c r="B179" s="10"/>
      <c r="C179" s="10"/>
      <c r="D179" s="10"/>
      <c r="E179" s="10"/>
      <c r="F179" s="31"/>
      <c r="G179" s="31"/>
    </row>
    <row r="180" spans="1:7" ht="30">
      <c r="A180" s="9" t="s">
        <v>74</v>
      </c>
      <c r="B180" s="17">
        <v>4000</v>
      </c>
      <c r="C180" s="17" t="s">
        <v>21</v>
      </c>
      <c r="D180" s="17"/>
      <c r="E180" s="10"/>
      <c r="F180" s="10"/>
      <c r="G180" s="10"/>
    </row>
    <row r="181" spans="1:7" ht="23.25" customHeight="1">
      <c r="A181" s="9"/>
      <c r="B181" s="17">
        <v>4010</v>
      </c>
      <c r="C181" s="17">
        <v>610</v>
      </c>
      <c r="D181" s="17"/>
      <c r="E181" s="10"/>
      <c r="F181" s="10"/>
      <c r="G181" s="10"/>
    </row>
    <row r="182" spans="1:7">
      <c r="B182" s="10"/>
      <c r="C182" s="10"/>
      <c r="D182" s="10"/>
      <c r="E182" s="10"/>
      <c r="F182" s="10"/>
      <c r="G182" s="10"/>
    </row>
  </sheetData>
  <mergeCells count="5">
    <mergeCell ref="A25:A26"/>
    <mergeCell ref="B25:B26"/>
    <mergeCell ref="C25:C26"/>
    <mergeCell ref="D25:D26"/>
    <mergeCell ref="E25:G25"/>
  </mergeCells>
  <pageMargins left="0.39370078740157483" right="0" top="0.19685039370078741" bottom="0.19685039370078741" header="0.51181102362204722" footer="0.51181102362204722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16"/>
  <sheetViews>
    <sheetView tabSelected="1" topLeftCell="A19" workbookViewId="0">
      <selection activeCell="B49" sqref="B49"/>
    </sheetView>
  </sheetViews>
  <sheetFormatPr defaultRowHeight="15"/>
  <cols>
    <col min="1" max="1" width="10.140625" bestFit="1" customWidth="1"/>
    <col min="2" max="2" width="74.5703125" customWidth="1"/>
    <col min="3" max="3" width="15.28515625" customWidth="1"/>
    <col min="4" max="4" width="10.140625" customWidth="1"/>
    <col min="5" max="5" width="19" customWidth="1"/>
    <col min="6" max="6" width="20.5703125" customWidth="1"/>
    <col min="7" max="7" width="19" customWidth="1"/>
  </cols>
  <sheetData>
    <row r="2" spans="1:7" ht="18.75">
      <c r="B2" s="29" t="s">
        <v>78</v>
      </c>
    </row>
    <row r="4" spans="1:7" ht="26.25" customHeight="1">
      <c r="A4" s="38" t="s">
        <v>76</v>
      </c>
      <c r="B4" s="38" t="s">
        <v>11</v>
      </c>
      <c r="C4" s="33" t="s">
        <v>12</v>
      </c>
      <c r="D4" s="33" t="s">
        <v>77</v>
      </c>
      <c r="E4" s="37" t="s">
        <v>14</v>
      </c>
      <c r="F4" s="37"/>
      <c r="G4" s="37"/>
    </row>
    <row r="5" spans="1:7" ht="57.75">
      <c r="A5" s="38"/>
      <c r="B5" s="38"/>
      <c r="C5" s="33"/>
      <c r="D5" s="33"/>
      <c r="E5" s="13" t="s">
        <v>131</v>
      </c>
      <c r="F5" s="13" t="s">
        <v>132</v>
      </c>
      <c r="G5" s="13" t="s">
        <v>133</v>
      </c>
    </row>
    <row r="6" spans="1:7" ht="15.7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7" ht="15.75">
      <c r="A7" s="22">
        <v>1</v>
      </c>
      <c r="B7" s="23" t="s">
        <v>79</v>
      </c>
      <c r="C7" s="22">
        <v>26000</v>
      </c>
      <c r="D7" s="22" t="s">
        <v>21</v>
      </c>
      <c r="E7" s="32">
        <f>Лист1!E110</f>
        <v>1342761</v>
      </c>
      <c r="F7" s="32">
        <f>Лист1!F110</f>
        <v>1340961</v>
      </c>
      <c r="G7" s="32">
        <f>Лист1!G110</f>
        <v>1340961</v>
      </c>
    </row>
    <row r="8" spans="1:7" ht="15.75">
      <c r="A8" s="24" t="s">
        <v>80</v>
      </c>
      <c r="B8" s="25" t="s">
        <v>22</v>
      </c>
      <c r="C8" s="22"/>
      <c r="D8" s="22"/>
      <c r="E8" s="23"/>
      <c r="F8" s="23"/>
      <c r="G8" s="23"/>
    </row>
    <row r="9" spans="1:7" ht="156" customHeight="1">
      <c r="A9" s="22"/>
      <c r="B9" s="26" t="s">
        <v>81</v>
      </c>
      <c r="C9" s="22">
        <v>26100</v>
      </c>
      <c r="D9" s="22" t="s">
        <v>21</v>
      </c>
      <c r="E9" s="23"/>
      <c r="F9" s="23"/>
      <c r="G9" s="23"/>
    </row>
    <row r="10" spans="1:7" ht="48" customHeight="1">
      <c r="A10" s="24" t="s">
        <v>83</v>
      </c>
      <c r="B10" s="25" t="s">
        <v>82</v>
      </c>
      <c r="C10" s="22">
        <v>26200</v>
      </c>
      <c r="D10" s="22" t="s">
        <v>21</v>
      </c>
      <c r="E10" s="23"/>
      <c r="F10" s="23"/>
      <c r="G10" s="23"/>
    </row>
    <row r="11" spans="1:7" ht="47.25">
      <c r="A11" s="24" t="s">
        <v>84</v>
      </c>
      <c r="B11" s="25" t="s">
        <v>85</v>
      </c>
      <c r="C11" s="22">
        <v>26300</v>
      </c>
      <c r="D11" s="22" t="s">
        <v>21</v>
      </c>
      <c r="E11" s="23"/>
      <c r="F11" s="23"/>
      <c r="G11" s="23"/>
    </row>
    <row r="12" spans="1:7" ht="44.25" customHeight="1">
      <c r="A12" s="24" t="s">
        <v>86</v>
      </c>
      <c r="B12" s="25" t="s">
        <v>99</v>
      </c>
      <c r="C12" s="22">
        <v>26400</v>
      </c>
      <c r="D12" s="22" t="s">
        <v>21</v>
      </c>
      <c r="E12" s="32">
        <v>1342761</v>
      </c>
      <c r="F12" s="32">
        <v>1340961</v>
      </c>
      <c r="G12" s="32">
        <v>1340961</v>
      </c>
    </row>
    <row r="13" spans="1:7" ht="31.5" customHeight="1">
      <c r="A13" s="24" t="s">
        <v>87</v>
      </c>
      <c r="B13" s="25" t="s">
        <v>88</v>
      </c>
      <c r="C13" s="22">
        <v>26410</v>
      </c>
      <c r="D13" s="22" t="s">
        <v>21</v>
      </c>
      <c r="E13" s="23"/>
      <c r="F13" s="23"/>
      <c r="G13" s="23"/>
    </row>
    <row r="14" spans="1:7" ht="20.25" customHeight="1">
      <c r="A14" s="27" t="s">
        <v>89</v>
      </c>
      <c r="B14" s="25" t="s">
        <v>91</v>
      </c>
      <c r="C14" s="22">
        <v>26411</v>
      </c>
      <c r="D14" s="22" t="s">
        <v>21</v>
      </c>
      <c r="E14" s="23"/>
      <c r="F14" s="23"/>
      <c r="G14" s="23"/>
    </row>
    <row r="15" spans="1:7" ht="15.75">
      <c r="A15" s="27" t="s">
        <v>90</v>
      </c>
      <c r="B15" s="25" t="s">
        <v>98</v>
      </c>
      <c r="C15" s="22">
        <v>26412</v>
      </c>
      <c r="D15" s="22" t="s">
        <v>21</v>
      </c>
      <c r="E15" s="32">
        <v>1342761</v>
      </c>
      <c r="F15" s="32">
        <v>1340961</v>
      </c>
      <c r="G15" s="32">
        <v>1340961</v>
      </c>
    </row>
    <row r="16" spans="1:7" ht="33.75" customHeight="1">
      <c r="A16" s="27" t="s">
        <v>92</v>
      </c>
      <c r="B16" s="25" t="s">
        <v>93</v>
      </c>
      <c r="C16" s="22">
        <v>26420</v>
      </c>
      <c r="D16" s="22" t="s">
        <v>21</v>
      </c>
      <c r="E16" s="23"/>
      <c r="F16" s="23"/>
      <c r="G16" s="23"/>
    </row>
    <row r="17" spans="1:7" ht="24.75" customHeight="1">
      <c r="A17" s="27" t="s">
        <v>94</v>
      </c>
      <c r="B17" s="25" t="s">
        <v>91</v>
      </c>
      <c r="C17" s="22">
        <v>26421</v>
      </c>
      <c r="D17" s="22" t="s">
        <v>21</v>
      </c>
      <c r="E17" s="23"/>
      <c r="F17" s="23"/>
      <c r="G17" s="23"/>
    </row>
    <row r="18" spans="1:7" ht="22.5" customHeight="1">
      <c r="A18" s="27" t="s">
        <v>95</v>
      </c>
      <c r="B18" s="25" t="s">
        <v>98</v>
      </c>
      <c r="C18" s="22">
        <v>26422</v>
      </c>
      <c r="D18" s="22" t="s">
        <v>21</v>
      </c>
      <c r="E18" s="23"/>
      <c r="F18" s="23"/>
      <c r="G18" s="23"/>
    </row>
    <row r="19" spans="1:7" ht="29.25" customHeight="1">
      <c r="A19" s="27" t="s">
        <v>96</v>
      </c>
      <c r="B19" s="25" t="s">
        <v>97</v>
      </c>
      <c r="C19" s="22">
        <v>26430</v>
      </c>
      <c r="D19" s="22" t="s">
        <v>21</v>
      </c>
      <c r="E19" s="23"/>
      <c r="F19" s="23"/>
      <c r="G19" s="23"/>
    </row>
    <row r="20" spans="1:7" ht="15.75">
      <c r="A20" s="27" t="s">
        <v>100</v>
      </c>
      <c r="B20" s="25" t="s">
        <v>101</v>
      </c>
      <c r="C20" s="22">
        <v>26440</v>
      </c>
      <c r="D20" s="22" t="s">
        <v>21</v>
      </c>
      <c r="E20" s="23"/>
      <c r="F20" s="23"/>
      <c r="G20" s="23"/>
    </row>
    <row r="21" spans="1:7" ht="15.75">
      <c r="A21" s="27" t="s">
        <v>103</v>
      </c>
      <c r="B21" s="25" t="s">
        <v>91</v>
      </c>
      <c r="C21" s="22">
        <v>26441</v>
      </c>
      <c r="D21" s="22" t="s">
        <v>21</v>
      </c>
      <c r="E21" s="23"/>
      <c r="F21" s="23"/>
      <c r="G21" s="23"/>
    </row>
    <row r="22" spans="1:7" ht="15.75">
      <c r="A22" s="27" t="s">
        <v>103</v>
      </c>
      <c r="B22" s="25" t="s">
        <v>98</v>
      </c>
      <c r="C22" s="22">
        <v>26442</v>
      </c>
      <c r="D22" s="22" t="s">
        <v>21</v>
      </c>
      <c r="E22" s="23"/>
      <c r="F22" s="23"/>
      <c r="G22" s="23"/>
    </row>
    <row r="23" spans="1:7" ht="15.75">
      <c r="A23" s="27" t="s">
        <v>102</v>
      </c>
      <c r="B23" s="23" t="s">
        <v>104</v>
      </c>
      <c r="C23" s="22">
        <v>26450</v>
      </c>
      <c r="D23" s="22" t="s">
        <v>21</v>
      </c>
      <c r="E23" s="23"/>
      <c r="F23" s="23"/>
      <c r="G23" s="23"/>
    </row>
    <row r="24" spans="1:7" ht="15.75">
      <c r="A24" s="27" t="s">
        <v>105</v>
      </c>
      <c r="B24" s="25" t="s">
        <v>91</v>
      </c>
      <c r="C24" s="22">
        <v>26451</v>
      </c>
      <c r="D24" s="22" t="s">
        <v>21</v>
      </c>
      <c r="E24" s="23"/>
      <c r="F24" s="23"/>
      <c r="G24" s="23"/>
    </row>
    <row r="25" spans="1:7" ht="15.75">
      <c r="A25" s="27" t="s">
        <v>106</v>
      </c>
      <c r="B25" s="25" t="s">
        <v>98</v>
      </c>
      <c r="C25" s="22">
        <v>26452</v>
      </c>
      <c r="D25" s="22" t="s">
        <v>21</v>
      </c>
      <c r="E25" s="23"/>
      <c r="F25" s="23"/>
      <c r="G25" s="23"/>
    </row>
    <row r="26" spans="1:7" ht="44.25" customHeight="1">
      <c r="A26" s="27" t="s">
        <v>107</v>
      </c>
      <c r="B26" s="25" t="s">
        <v>108</v>
      </c>
      <c r="C26" s="22">
        <v>26500</v>
      </c>
      <c r="D26" s="22" t="s">
        <v>21</v>
      </c>
      <c r="E26" s="23"/>
      <c r="F26" s="23"/>
      <c r="G26" s="23"/>
    </row>
    <row r="27" spans="1:7" ht="15.75">
      <c r="A27" s="27"/>
      <c r="B27" s="25" t="s">
        <v>136</v>
      </c>
      <c r="C27" s="22"/>
      <c r="D27" s="22"/>
      <c r="E27" s="23"/>
      <c r="F27" s="23"/>
      <c r="G27" s="23"/>
    </row>
    <row r="28" spans="1:7" ht="15.75">
      <c r="A28" s="27"/>
      <c r="B28" s="22" t="s">
        <v>109</v>
      </c>
      <c r="C28" s="22"/>
      <c r="D28" s="22"/>
      <c r="E28" s="23"/>
      <c r="F28" s="23"/>
      <c r="G28" s="23"/>
    </row>
    <row r="29" spans="1:7" ht="15.75">
      <c r="A29" s="27"/>
      <c r="B29" s="22" t="s">
        <v>137</v>
      </c>
      <c r="C29" s="22">
        <v>26510</v>
      </c>
      <c r="D29" s="22" t="s">
        <v>21</v>
      </c>
      <c r="E29" s="23"/>
      <c r="F29" s="23"/>
      <c r="G29" s="23"/>
    </row>
    <row r="30" spans="1:7" ht="47.25">
      <c r="A30" s="27" t="s">
        <v>110</v>
      </c>
      <c r="B30" s="28" t="s">
        <v>111</v>
      </c>
      <c r="C30" s="22">
        <v>26600</v>
      </c>
      <c r="D30" s="22" t="s">
        <v>21</v>
      </c>
      <c r="E30" s="32">
        <v>1342761</v>
      </c>
      <c r="F30" s="32">
        <v>1340961</v>
      </c>
      <c r="G30" s="32">
        <v>1340961</v>
      </c>
    </row>
    <row r="31" spans="1:7" ht="15.75">
      <c r="A31" s="27"/>
      <c r="B31" s="25" t="s">
        <v>136</v>
      </c>
      <c r="C31" s="22"/>
      <c r="D31" s="22"/>
      <c r="E31" s="32">
        <v>1342761</v>
      </c>
      <c r="F31" s="23"/>
      <c r="G31" s="23"/>
    </row>
    <row r="32" spans="1:7" ht="15.75">
      <c r="A32" s="27"/>
      <c r="B32" s="22" t="s">
        <v>109</v>
      </c>
      <c r="C32" s="22"/>
      <c r="D32" s="22"/>
      <c r="E32" s="23"/>
      <c r="F32" s="32">
        <v>1340961</v>
      </c>
      <c r="G32" s="23"/>
    </row>
    <row r="33" spans="1:7" ht="15.75">
      <c r="A33" s="27"/>
      <c r="B33" s="22" t="s">
        <v>137</v>
      </c>
      <c r="C33" s="22">
        <v>26610</v>
      </c>
      <c r="D33" s="22" t="s">
        <v>21</v>
      </c>
      <c r="E33" s="23"/>
      <c r="F33" s="23"/>
      <c r="G33" s="32">
        <v>1340961</v>
      </c>
    </row>
    <row r="34" spans="1:7" ht="15.75">
      <c r="A34" s="1"/>
      <c r="B34" s="1"/>
      <c r="C34" s="1"/>
      <c r="D34" s="1"/>
      <c r="E34" s="1"/>
      <c r="F34" s="1"/>
      <c r="G34" s="1"/>
    </row>
    <row r="35" spans="1:7" ht="15.75">
      <c r="A35" s="1"/>
      <c r="B35" s="1" t="s">
        <v>115</v>
      </c>
      <c r="C35" s="2" t="s">
        <v>116</v>
      </c>
      <c r="D35" s="1"/>
      <c r="E35" s="2" t="s">
        <v>122</v>
      </c>
      <c r="F35" s="1"/>
      <c r="G35" s="1"/>
    </row>
    <row r="36" spans="1:7" ht="15.75">
      <c r="A36" s="1"/>
      <c r="B36" s="1"/>
      <c r="C36" s="4" t="s">
        <v>2</v>
      </c>
      <c r="D36" s="4"/>
      <c r="E36" s="4" t="s">
        <v>15</v>
      </c>
      <c r="F36" s="1"/>
      <c r="G36" s="1"/>
    </row>
    <row r="37" spans="1:7" ht="15.75">
      <c r="A37" s="1"/>
      <c r="B37" s="1" t="s">
        <v>117</v>
      </c>
      <c r="C37" s="2" t="s">
        <v>116</v>
      </c>
      <c r="D37" s="1"/>
      <c r="E37" s="2" t="s">
        <v>112</v>
      </c>
      <c r="F37" s="1"/>
      <c r="G37" s="1"/>
    </row>
    <row r="38" spans="1:7" ht="15.75">
      <c r="A38" s="1"/>
      <c r="B38" s="1"/>
      <c r="C38" s="4" t="s">
        <v>2</v>
      </c>
      <c r="D38" s="4"/>
      <c r="E38" s="4" t="s">
        <v>15</v>
      </c>
      <c r="F38" s="1"/>
      <c r="G38" s="1"/>
    </row>
    <row r="39" spans="1:7" ht="15.75">
      <c r="A39" s="1"/>
      <c r="B39" s="1" t="s">
        <v>113</v>
      </c>
      <c r="C39" s="2" t="s">
        <v>116</v>
      </c>
      <c r="D39" s="1"/>
      <c r="E39" s="2" t="s">
        <v>114</v>
      </c>
      <c r="F39" s="1"/>
      <c r="G39" s="1"/>
    </row>
    <row r="40" spans="1:7" ht="15.75">
      <c r="A40" s="1"/>
      <c r="B40" s="1"/>
      <c r="C40" s="4" t="s">
        <v>2</v>
      </c>
      <c r="D40" s="4"/>
      <c r="E40" s="4" t="s">
        <v>15</v>
      </c>
      <c r="F40" s="1"/>
      <c r="G40" s="1"/>
    </row>
    <row r="41" spans="1:7" ht="15.75">
      <c r="A41" s="1"/>
      <c r="B41" s="1"/>
      <c r="C41" s="1"/>
      <c r="D41" s="1"/>
      <c r="E41" s="1"/>
      <c r="F41" s="1"/>
      <c r="G41" s="1"/>
    </row>
    <row r="42" spans="1:7" ht="15.75">
      <c r="A42" s="1"/>
      <c r="B42" s="1" t="s">
        <v>118</v>
      </c>
      <c r="C42" s="1"/>
      <c r="D42" s="1"/>
      <c r="E42" s="1"/>
      <c r="F42" s="1"/>
      <c r="G42" s="1"/>
    </row>
    <row r="43" spans="1:7" ht="15.75">
      <c r="A43" s="1"/>
      <c r="B43" s="2" t="s">
        <v>119</v>
      </c>
      <c r="C43" s="1"/>
      <c r="D43" s="1"/>
      <c r="E43" s="1"/>
      <c r="F43" s="1"/>
      <c r="G43" s="1"/>
    </row>
    <row r="44" spans="1:7" ht="15.75">
      <c r="A44" s="1"/>
      <c r="B44" s="2" t="s">
        <v>134</v>
      </c>
      <c r="C44" s="1"/>
      <c r="D44" s="1"/>
      <c r="E44" s="1"/>
      <c r="F44" s="1"/>
      <c r="G44" s="1"/>
    </row>
    <row r="45" spans="1:7" ht="15.75">
      <c r="A45" s="1"/>
      <c r="B45" s="1"/>
      <c r="C45" s="1"/>
      <c r="D45" s="1"/>
      <c r="E45" s="1"/>
      <c r="F45" s="1"/>
      <c r="G45" s="1"/>
    </row>
    <row r="46" spans="1:7" ht="15.75">
      <c r="A46" s="1"/>
      <c r="B46" s="1" t="s">
        <v>135</v>
      </c>
      <c r="C46" s="1"/>
      <c r="D46" s="1"/>
      <c r="E46" s="1"/>
      <c r="F46" s="1"/>
      <c r="G46" s="1"/>
    </row>
    <row r="47" spans="1:7" ht="15.75">
      <c r="A47" s="1"/>
      <c r="B47" s="4" t="s">
        <v>120</v>
      </c>
      <c r="C47" s="1"/>
      <c r="D47" s="1"/>
      <c r="E47" s="1"/>
      <c r="F47" s="1"/>
      <c r="G47" s="1"/>
    </row>
    <row r="48" spans="1:7" ht="15.75">
      <c r="A48" s="1"/>
      <c r="B48" s="1" t="s">
        <v>140</v>
      </c>
      <c r="C48" s="1"/>
      <c r="D48" s="1"/>
      <c r="E48" s="1"/>
      <c r="F48" s="1"/>
      <c r="G48" s="1"/>
    </row>
    <row r="49" spans="1:7" ht="15.75">
      <c r="A49" s="1"/>
      <c r="B49" s="1"/>
      <c r="C49" s="1"/>
      <c r="D49" s="1"/>
      <c r="E49" s="1"/>
      <c r="F49" s="1"/>
      <c r="G49" s="1"/>
    </row>
    <row r="50" spans="1:7" ht="15.75">
      <c r="A50" s="1"/>
      <c r="B50" s="1"/>
      <c r="C50" s="1"/>
      <c r="D50" s="1"/>
      <c r="E50" s="1"/>
      <c r="F50" s="1"/>
      <c r="G50" s="1"/>
    </row>
    <row r="51" spans="1:7" ht="15.75">
      <c r="A51" s="1"/>
      <c r="B51" s="1"/>
      <c r="C51" s="1"/>
      <c r="D51" s="1"/>
      <c r="E51" s="1"/>
      <c r="F51" s="1"/>
      <c r="G51" s="1"/>
    </row>
    <row r="52" spans="1:7" ht="15.75">
      <c r="A52" s="1"/>
      <c r="B52" s="1"/>
      <c r="C52" s="1"/>
      <c r="D52" s="1"/>
      <c r="E52" s="1"/>
      <c r="F52" s="1"/>
      <c r="G52" s="1"/>
    </row>
    <row r="53" spans="1:7" ht="15.75">
      <c r="A53" s="1"/>
      <c r="B53" s="1"/>
      <c r="C53" s="1"/>
      <c r="D53" s="1"/>
      <c r="E53" s="1"/>
      <c r="F53" s="1"/>
      <c r="G53" s="1"/>
    </row>
    <row r="54" spans="1:7" ht="15.75">
      <c r="A54" s="1"/>
      <c r="B54" s="1"/>
      <c r="C54" s="1"/>
      <c r="D54" s="1"/>
      <c r="E54" s="1"/>
      <c r="F54" s="1"/>
      <c r="G54" s="1"/>
    </row>
    <row r="55" spans="1:7" ht="15.75">
      <c r="A55" s="1"/>
      <c r="B55" s="1"/>
      <c r="C55" s="1"/>
      <c r="D55" s="1"/>
      <c r="E55" s="1"/>
      <c r="F55" s="1"/>
      <c r="G55" s="1"/>
    </row>
    <row r="56" spans="1:7" ht="15.75">
      <c r="A56" s="1"/>
      <c r="B56" s="1"/>
      <c r="C56" s="1"/>
      <c r="D56" s="1"/>
      <c r="E56" s="1"/>
      <c r="F56" s="1"/>
      <c r="G56" s="1"/>
    </row>
    <row r="57" spans="1:7" ht="15.75">
      <c r="A57" s="1"/>
      <c r="B57" s="1"/>
      <c r="C57" s="1"/>
      <c r="D57" s="1"/>
      <c r="E57" s="1"/>
      <c r="F57" s="1"/>
      <c r="G57" s="1"/>
    </row>
    <row r="58" spans="1:7" ht="15.75">
      <c r="A58" s="1"/>
      <c r="B58" s="1"/>
      <c r="C58" s="1"/>
      <c r="D58" s="1"/>
      <c r="E58" s="1"/>
      <c r="F58" s="1"/>
      <c r="G58" s="1"/>
    </row>
    <row r="59" spans="1:7" ht="15.75">
      <c r="A59" s="1"/>
      <c r="B59" s="1"/>
      <c r="C59" s="1"/>
      <c r="D59" s="1"/>
      <c r="E59" s="1"/>
      <c r="F59" s="1"/>
      <c r="G59" s="1"/>
    </row>
    <row r="60" spans="1:7" ht="15.75">
      <c r="A60" s="1"/>
      <c r="B60" s="1"/>
      <c r="C60" s="1"/>
      <c r="D60" s="1"/>
      <c r="E60" s="1"/>
      <c r="F60" s="1"/>
      <c r="G60" s="1"/>
    </row>
    <row r="61" spans="1:7" ht="15.75">
      <c r="A61" s="1"/>
      <c r="B61" s="1"/>
      <c r="C61" s="1"/>
      <c r="D61" s="1"/>
      <c r="E61" s="1"/>
      <c r="F61" s="1"/>
      <c r="G61" s="1"/>
    </row>
    <row r="62" spans="1:7" ht="15.75">
      <c r="A62" s="1"/>
      <c r="B62" s="1"/>
      <c r="C62" s="1"/>
      <c r="D62" s="1"/>
      <c r="E62" s="1"/>
      <c r="F62" s="1"/>
      <c r="G62" s="1"/>
    </row>
    <row r="63" spans="1:7" ht="15.75">
      <c r="A63" s="1"/>
      <c r="B63" s="1"/>
      <c r="C63" s="1"/>
      <c r="D63" s="1"/>
      <c r="E63" s="1"/>
      <c r="F63" s="1"/>
      <c r="G63" s="1"/>
    </row>
    <row r="64" spans="1:7" ht="15.75">
      <c r="A64" s="1"/>
      <c r="B64" s="1"/>
      <c r="C64" s="1"/>
      <c r="D64" s="1"/>
      <c r="E64" s="1"/>
      <c r="F64" s="1"/>
      <c r="G64" s="1"/>
    </row>
    <row r="65" spans="1:7" ht="15.75">
      <c r="A65" s="1"/>
      <c r="B65" s="1"/>
      <c r="C65" s="1"/>
      <c r="D65" s="1"/>
      <c r="E65" s="1"/>
      <c r="F65" s="1"/>
      <c r="G65" s="1"/>
    </row>
    <row r="66" spans="1:7" ht="15.75">
      <c r="A66" s="1"/>
      <c r="B66" s="1"/>
      <c r="C66" s="1"/>
      <c r="D66" s="1"/>
      <c r="E66" s="1"/>
      <c r="F66" s="1"/>
      <c r="G66" s="1"/>
    </row>
    <row r="67" spans="1:7" ht="15.75">
      <c r="A67" s="1"/>
      <c r="B67" s="1"/>
      <c r="C67" s="1"/>
      <c r="D67" s="1"/>
      <c r="E67" s="1"/>
      <c r="F67" s="1"/>
      <c r="G67" s="1"/>
    </row>
    <row r="68" spans="1:7" ht="15.75">
      <c r="A68" s="1"/>
      <c r="B68" s="1"/>
      <c r="C68" s="1"/>
      <c r="D68" s="1"/>
      <c r="E68" s="1"/>
      <c r="F68" s="1"/>
      <c r="G68" s="1"/>
    </row>
    <row r="69" spans="1:7" ht="15.75">
      <c r="A69" s="1"/>
      <c r="B69" s="1"/>
      <c r="C69" s="1"/>
      <c r="D69" s="1"/>
      <c r="E69" s="1"/>
      <c r="F69" s="1"/>
      <c r="G69" s="1"/>
    </row>
    <row r="70" spans="1:7" ht="15.75">
      <c r="A70" s="1"/>
      <c r="B70" s="1"/>
      <c r="C70" s="1"/>
      <c r="D70" s="1"/>
      <c r="E70" s="1"/>
      <c r="F70" s="1"/>
      <c r="G70" s="1"/>
    </row>
    <row r="71" spans="1:7" ht="15.75">
      <c r="A71" s="1"/>
      <c r="B71" s="1"/>
      <c r="C71" s="1"/>
      <c r="D71" s="1"/>
      <c r="E71" s="1"/>
      <c r="F71" s="1"/>
      <c r="G71" s="1"/>
    </row>
    <row r="72" spans="1:7" ht="15.75">
      <c r="A72" s="1"/>
      <c r="B72" s="1"/>
      <c r="C72" s="1"/>
      <c r="D72" s="1"/>
      <c r="E72" s="1"/>
      <c r="F72" s="1"/>
      <c r="G72" s="1"/>
    </row>
    <row r="73" spans="1:7" ht="15.75">
      <c r="A73" s="1"/>
      <c r="B73" s="1"/>
      <c r="C73" s="1"/>
      <c r="D73" s="1"/>
      <c r="E73" s="1"/>
      <c r="F73" s="1"/>
      <c r="G73" s="1"/>
    </row>
    <row r="74" spans="1:7" ht="15.75">
      <c r="A74" s="1"/>
      <c r="B74" s="1"/>
      <c r="C74" s="1"/>
      <c r="D74" s="1"/>
      <c r="E74" s="1"/>
      <c r="F74" s="1"/>
      <c r="G74" s="1"/>
    </row>
    <row r="75" spans="1:7" ht="15.75">
      <c r="A75" s="1"/>
      <c r="B75" s="1"/>
      <c r="C75" s="1"/>
      <c r="D75" s="1"/>
      <c r="E75" s="1"/>
      <c r="F75" s="1"/>
      <c r="G75" s="1"/>
    </row>
    <row r="76" spans="1:7" ht="15.75">
      <c r="A76" s="1"/>
      <c r="B76" s="1"/>
      <c r="C76" s="1"/>
      <c r="D76" s="1"/>
      <c r="E76" s="1"/>
      <c r="F76" s="1"/>
      <c r="G76" s="1"/>
    </row>
    <row r="77" spans="1:7" ht="15.75">
      <c r="A77" s="1"/>
      <c r="B77" s="1"/>
      <c r="C77" s="1"/>
      <c r="D77" s="1"/>
      <c r="E77" s="1"/>
      <c r="F77" s="1"/>
      <c r="G77" s="1"/>
    </row>
    <row r="78" spans="1:7" ht="15.75">
      <c r="A78" s="1"/>
      <c r="B78" s="1"/>
      <c r="C78" s="1"/>
      <c r="D78" s="1"/>
      <c r="E78" s="1"/>
      <c r="F78" s="1"/>
      <c r="G78" s="1"/>
    </row>
    <row r="79" spans="1:7" ht="15.75">
      <c r="A79" s="1"/>
      <c r="B79" s="1"/>
      <c r="C79" s="1"/>
      <c r="D79" s="1"/>
      <c r="E79" s="1"/>
      <c r="F79" s="1"/>
      <c r="G79" s="1"/>
    </row>
    <row r="80" spans="1:7" ht="15.75">
      <c r="A80" s="1"/>
      <c r="B80" s="1"/>
      <c r="C80" s="1"/>
      <c r="D80" s="1"/>
      <c r="E80" s="1"/>
      <c r="F80" s="1"/>
      <c r="G80" s="1"/>
    </row>
    <row r="81" spans="1:7" ht="15.75">
      <c r="A81" s="1"/>
      <c r="B81" s="1"/>
      <c r="C81" s="1"/>
      <c r="D81" s="1"/>
      <c r="E81" s="1"/>
      <c r="F81" s="1"/>
      <c r="G81" s="1"/>
    </row>
    <row r="82" spans="1:7" ht="15.75">
      <c r="A82" s="1"/>
      <c r="B82" s="1"/>
      <c r="C82" s="1"/>
      <c r="D82" s="1"/>
      <c r="E82" s="1"/>
      <c r="F82" s="1"/>
      <c r="G82" s="1"/>
    </row>
    <row r="83" spans="1:7" ht="15.75">
      <c r="A83" s="1"/>
      <c r="B83" s="1"/>
      <c r="C83" s="1"/>
      <c r="D83" s="1"/>
      <c r="E83" s="1"/>
      <c r="F83" s="1"/>
      <c r="G83" s="1"/>
    </row>
    <row r="84" spans="1:7" ht="15.75">
      <c r="A84" s="1"/>
      <c r="B84" s="1"/>
      <c r="C84" s="1"/>
      <c r="D84" s="1"/>
      <c r="E84" s="1"/>
      <c r="F84" s="1"/>
      <c r="G84" s="1"/>
    </row>
    <row r="85" spans="1:7" ht="15.75">
      <c r="A85" s="1"/>
      <c r="B85" s="1"/>
      <c r="C85" s="1"/>
      <c r="D85" s="1"/>
      <c r="E85" s="1"/>
      <c r="F85" s="1"/>
      <c r="G85" s="1"/>
    </row>
    <row r="86" spans="1:7" ht="15.75">
      <c r="A86" s="1"/>
      <c r="B86" s="1"/>
      <c r="C86" s="1"/>
      <c r="D86" s="1"/>
      <c r="E86" s="1"/>
      <c r="F86" s="1"/>
      <c r="G86" s="1"/>
    </row>
    <row r="87" spans="1:7" ht="15.75">
      <c r="A87" s="1"/>
      <c r="B87" s="1"/>
      <c r="C87" s="1"/>
      <c r="D87" s="1"/>
      <c r="E87" s="1"/>
      <c r="F87" s="1"/>
      <c r="G87" s="1"/>
    </row>
    <row r="88" spans="1:7" ht="15.75">
      <c r="A88" s="1"/>
      <c r="B88" s="1"/>
      <c r="C88" s="1"/>
      <c r="D88" s="1"/>
      <c r="E88" s="1"/>
      <c r="F88" s="1"/>
      <c r="G88" s="1"/>
    </row>
    <row r="89" spans="1:7" ht="15.75">
      <c r="A89" s="1"/>
      <c r="B89" s="1"/>
      <c r="C89" s="1"/>
      <c r="D89" s="1"/>
      <c r="E89" s="1"/>
      <c r="F89" s="1"/>
      <c r="G89" s="1"/>
    </row>
    <row r="90" spans="1:7" ht="15.75">
      <c r="A90" s="1"/>
      <c r="B90" s="1"/>
      <c r="C90" s="1"/>
      <c r="D90" s="1"/>
      <c r="E90" s="1"/>
      <c r="F90" s="1"/>
      <c r="G90" s="1"/>
    </row>
    <row r="91" spans="1:7" ht="15.75">
      <c r="A91" s="1"/>
      <c r="B91" s="1"/>
      <c r="C91" s="1"/>
      <c r="D91" s="1"/>
      <c r="E91" s="1"/>
      <c r="F91" s="1"/>
      <c r="G91" s="1"/>
    </row>
    <row r="92" spans="1:7" ht="15.75">
      <c r="A92" s="1"/>
      <c r="B92" s="1"/>
      <c r="C92" s="1"/>
      <c r="D92" s="1"/>
      <c r="E92" s="1"/>
      <c r="F92" s="1"/>
      <c r="G92" s="1"/>
    </row>
    <row r="93" spans="1:7" ht="15.75">
      <c r="A93" s="1"/>
      <c r="B93" s="1"/>
      <c r="C93" s="1"/>
      <c r="D93" s="1"/>
      <c r="E93" s="1"/>
      <c r="F93" s="1"/>
      <c r="G93" s="1"/>
    </row>
    <row r="94" spans="1:7" ht="15.75">
      <c r="A94" s="1"/>
      <c r="B94" s="1"/>
      <c r="C94" s="1"/>
      <c r="D94" s="1"/>
      <c r="E94" s="1"/>
      <c r="F94" s="1"/>
      <c r="G94" s="1"/>
    </row>
    <row r="95" spans="1:7" ht="15.75">
      <c r="A95" s="1"/>
      <c r="B95" s="1"/>
      <c r="C95" s="1"/>
      <c r="D95" s="1"/>
      <c r="E95" s="1"/>
      <c r="F95" s="1"/>
      <c r="G95" s="1"/>
    </row>
    <row r="96" spans="1:7" ht="15.75">
      <c r="A96" s="1"/>
      <c r="B96" s="1"/>
      <c r="C96" s="1"/>
      <c r="D96" s="1"/>
      <c r="E96" s="1"/>
      <c r="F96" s="1"/>
      <c r="G96" s="1"/>
    </row>
    <row r="97" spans="1:7" ht="15.75">
      <c r="A97" s="1"/>
      <c r="B97" s="1"/>
      <c r="C97" s="1"/>
      <c r="D97" s="1"/>
      <c r="E97" s="1"/>
      <c r="F97" s="1"/>
      <c r="G97" s="1"/>
    </row>
    <row r="98" spans="1:7" ht="15.75">
      <c r="A98" s="1"/>
      <c r="B98" s="1"/>
      <c r="C98" s="1"/>
      <c r="D98" s="1"/>
      <c r="E98" s="1"/>
      <c r="F98" s="1"/>
      <c r="G98" s="1"/>
    </row>
    <row r="99" spans="1:7" ht="15.75">
      <c r="A99" s="1"/>
      <c r="B99" s="1"/>
      <c r="C99" s="1"/>
      <c r="D99" s="1"/>
      <c r="E99" s="1"/>
      <c r="F99" s="1"/>
      <c r="G99" s="1"/>
    </row>
    <row r="100" spans="1:7" ht="15.75">
      <c r="A100" s="1"/>
      <c r="B100" s="1"/>
      <c r="C100" s="1"/>
      <c r="D100" s="1"/>
      <c r="E100" s="1"/>
      <c r="F100" s="1"/>
      <c r="G100" s="1"/>
    </row>
    <row r="101" spans="1:7" ht="15.75">
      <c r="A101" s="1"/>
      <c r="B101" s="1"/>
      <c r="C101" s="1"/>
      <c r="D101" s="1"/>
      <c r="E101" s="1"/>
      <c r="F101" s="1"/>
      <c r="G101" s="1"/>
    </row>
    <row r="102" spans="1:7" ht="15.75">
      <c r="A102" s="1"/>
      <c r="B102" s="1"/>
      <c r="C102" s="1"/>
      <c r="D102" s="1"/>
      <c r="E102" s="1"/>
      <c r="F102" s="1"/>
      <c r="G102" s="1"/>
    </row>
    <row r="103" spans="1:7" ht="15.75">
      <c r="A103" s="1"/>
      <c r="B103" s="1"/>
      <c r="C103" s="1"/>
      <c r="D103" s="1"/>
      <c r="E103" s="1"/>
      <c r="F103" s="1"/>
      <c r="G103" s="1"/>
    </row>
    <row r="104" spans="1:7" ht="15.75">
      <c r="A104" s="1"/>
      <c r="B104" s="1"/>
      <c r="C104" s="1"/>
      <c r="D104" s="1"/>
      <c r="E104" s="1"/>
      <c r="F104" s="1"/>
      <c r="G104" s="1"/>
    </row>
    <row r="105" spans="1:7" ht="15.75">
      <c r="A105" s="1"/>
      <c r="B105" s="1"/>
      <c r="C105" s="1"/>
      <c r="D105" s="1"/>
      <c r="E105" s="1"/>
      <c r="F105" s="1"/>
      <c r="G105" s="1"/>
    </row>
    <row r="106" spans="1:7" ht="15.75">
      <c r="A106" s="1"/>
      <c r="B106" s="1"/>
      <c r="C106" s="1"/>
      <c r="D106" s="1"/>
      <c r="E106" s="1"/>
      <c r="F106" s="1"/>
      <c r="G106" s="1"/>
    </row>
    <row r="107" spans="1:7" ht="15.75">
      <c r="A107" s="1"/>
      <c r="B107" s="1"/>
      <c r="C107" s="1"/>
      <c r="D107" s="1"/>
      <c r="E107" s="1"/>
      <c r="F107" s="1"/>
      <c r="G107" s="1"/>
    </row>
    <row r="108" spans="1:7" ht="15.75">
      <c r="A108" s="1"/>
      <c r="B108" s="1"/>
      <c r="C108" s="1"/>
      <c r="D108" s="1"/>
      <c r="E108" s="1"/>
      <c r="F108" s="1"/>
      <c r="G108" s="1"/>
    </row>
    <row r="109" spans="1:7" ht="15.75">
      <c r="A109" s="1"/>
      <c r="B109" s="1"/>
      <c r="C109" s="1"/>
      <c r="D109" s="1"/>
      <c r="E109" s="1"/>
      <c r="F109" s="1"/>
      <c r="G109" s="1"/>
    </row>
    <row r="110" spans="1:7" ht="15.75">
      <c r="A110" s="1"/>
      <c r="B110" s="1"/>
      <c r="C110" s="1"/>
      <c r="D110" s="1"/>
      <c r="E110" s="1"/>
      <c r="F110" s="1"/>
      <c r="G110" s="1"/>
    </row>
    <row r="111" spans="1:7" ht="15.75">
      <c r="A111" s="1"/>
      <c r="B111" s="1"/>
      <c r="C111" s="1"/>
      <c r="D111" s="1"/>
      <c r="E111" s="1"/>
      <c r="F111" s="1"/>
      <c r="G111" s="1"/>
    </row>
    <row r="112" spans="1:7" ht="15.75">
      <c r="A112" s="1"/>
      <c r="B112" s="1"/>
      <c r="C112" s="1"/>
      <c r="D112" s="1"/>
      <c r="E112" s="1"/>
      <c r="F112" s="1"/>
      <c r="G112" s="1"/>
    </row>
    <row r="113" spans="1:7" ht="15.75">
      <c r="A113" s="1"/>
      <c r="B113" s="1"/>
      <c r="C113" s="1"/>
      <c r="D113" s="1"/>
      <c r="E113" s="1"/>
      <c r="F113" s="1"/>
      <c r="G113" s="1"/>
    </row>
    <row r="114" spans="1:7" ht="15.75">
      <c r="A114" s="1"/>
      <c r="B114" s="1"/>
      <c r="C114" s="1"/>
      <c r="D114" s="1"/>
      <c r="E114" s="1"/>
      <c r="F114" s="1"/>
      <c r="G114" s="1"/>
    </row>
    <row r="115" spans="1:7" ht="15.75">
      <c r="A115" s="1"/>
      <c r="B115" s="1"/>
      <c r="C115" s="1"/>
      <c r="D115" s="1"/>
      <c r="E115" s="1"/>
      <c r="F115" s="1"/>
      <c r="G115" s="1"/>
    </row>
    <row r="116" spans="1:7" ht="15.75">
      <c r="A116" s="1"/>
      <c r="B116" s="1"/>
      <c r="C116" s="1"/>
      <c r="D116" s="1"/>
      <c r="E116" s="1"/>
      <c r="F116" s="1"/>
      <c r="G116" s="1"/>
    </row>
  </sheetData>
  <mergeCells count="5">
    <mergeCell ref="E4:G4"/>
    <mergeCell ref="A4:A5"/>
    <mergeCell ref="B4:B5"/>
    <mergeCell ref="C4:C5"/>
    <mergeCell ref="D4:D5"/>
  </mergeCells>
  <pageMargins left="0.39370078740157483" right="0" top="0.19685039370078741" bottom="0.19685039370078741" header="0.51181102362204722" footer="0.51181102362204722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2021-01-13T06:25:40Z</dcterms:modified>
</cp:coreProperties>
</file>